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14年分省、分专业招生计划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M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R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U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V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W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X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AI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I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L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M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N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R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U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V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W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</t>
        </r>
      </text>
    </comment>
    <comment ref="X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AB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AD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AF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AI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Z48" authorId="0">
      <text>
        <r>
          <rPr>
            <b/>
            <sz val="9"/>
            <rFont val="宋体"/>
            <family val="0"/>
          </rPr>
          <t>王新伟:2</t>
        </r>
        <r>
          <rPr>
            <sz val="9"/>
            <rFont val="宋体"/>
            <family val="0"/>
          </rPr>
          <t xml:space="preserve">
</t>
        </r>
      </text>
    </comment>
    <comment ref="N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AB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</t>
        </r>
      </text>
    </comment>
    <comment ref="F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12</t>
        </r>
      </text>
    </comment>
    <comment ref="T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U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AB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AF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6</t>
        </r>
      </text>
    </comment>
    <comment ref="F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12</t>
        </r>
      </text>
    </comment>
    <comment ref="T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6</t>
        </r>
      </text>
    </comment>
    <comment ref="U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AB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AF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F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12</t>
        </r>
      </text>
    </comment>
    <comment ref="U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6</t>
        </r>
      </text>
    </comment>
    <comment ref="W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F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6</t>
        </r>
      </text>
    </comment>
    <comment ref="T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W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AA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F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6</t>
        </r>
      </text>
    </comment>
    <comment ref="U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AB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F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9</t>
        </r>
      </text>
    </comment>
    <comment ref="T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W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AA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</t>
        </r>
      </text>
    </comment>
    <comment ref="AB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6</t>
        </r>
      </text>
    </comment>
    <comment ref="AE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6</t>
        </r>
      </text>
    </comment>
  </commentList>
</comments>
</file>

<file path=xl/sharedStrings.xml><?xml version="1.0" encoding="utf-8"?>
<sst xmlns="http://schemas.openxmlformats.org/spreadsheetml/2006/main" count="33" uniqueCount="33">
  <si>
    <t>湖南</t>
  </si>
  <si>
    <t>北
京</t>
  </si>
  <si>
    <t>天
津</t>
  </si>
  <si>
    <t>河
北</t>
  </si>
  <si>
    <t>山
西</t>
  </si>
  <si>
    <t>辽宁</t>
  </si>
  <si>
    <t>吉林</t>
  </si>
  <si>
    <t>黑龙
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</si>
  <si>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</si>
  <si>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</si>
  <si>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</si>
  <si>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</si>
  <si>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</si>
  <si>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</si>
  <si>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</si>
  <si>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</si>
  <si>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</si>
  <si>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广东</t>
  </si>
  <si>
    <t>广西</t>
  </si>
  <si>
    <t>海南</t>
  </si>
  <si>
    <t>重庆</t>
  </si>
  <si>
    <t>四川</t>
  </si>
  <si>
    <t>云南</t>
  </si>
  <si>
    <t>陕西</t>
  </si>
  <si>
    <t>甘肃</t>
  </si>
  <si>
    <t>青海</t>
  </si>
  <si>
    <t>宁夏</t>
  </si>
  <si>
    <t>新疆</t>
  </si>
  <si>
    <t>2014年分省分专业招生计划一览表(6.10)</t>
  </si>
  <si>
    <r>
      <t>2014</t>
    </r>
    <r>
      <rPr>
        <sz val="12"/>
        <rFont val="宋体"/>
        <family val="0"/>
      </rPr>
      <t>年计划</t>
    </r>
  </si>
  <si>
    <t>外省</t>
  </si>
  <si>
    <t>内蒙
古</t>
  </si>
  <si>
    <t>贵州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</si>
</sst>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b/>
      <sz val="12"/>
      <color indexed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  <font>
      <b/>
      <sz val="12"/>
      <name val="仿宋_GB2312"/>
      <family val="3"/>
    </font>
    <font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0" fontId="0" fillId="3" borderId="3" xfId="0" applyFont="1" applyFill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0" fillId="2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2" borderId="5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shrinkToFi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shrinkToFit="1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307;&#29983;&#35745;&#21010;\2014&#24180;&#25307;&#29983;&#35745;&#21010;\2014&#24180;&#25307;&#29983;&#35745;&#21010;-6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收费标准"/>
      <sheetName val="14年分专业招生计划"/>
      <sheetName val="14年分省招生计划"/>
      <sheetName val="14年湖南省文理兼招计划"/>
      <sheetName val="对口按专业汇总"/>
      <sheetName val="对口按类别汇总"/>
      <sheetName val="14年对口招生计划"/>
      <sheetName val="航空服务专业计划"/>
      <sheetName val="14年士官计划"/>
    </sheetNames>
    <sheetDataSet>
      <sheetData sheetId="1">
        <row r="2">
          <cell r="A2" t="str">
            <v>专业系</v>
          </cell>
          <cell r="B2" t="str">
            <v>专业代码</v>
          </cell>
          <cell r="C2" t="str">
            <v>专业名称</v>
          </cell>
        </row>
        <row r="4">
          <cell r="A4" t="str">
            <v>航空装备
维修工程学院</v>
          </cell>
          <cell r="B4">
            <v>520516</v>
          </cell>
          <cell r="C4" t="str">
            <v>飞机维修(飞机结构修理方向)</v>
          </cell>
          <cell r="D4">
            <v>50</v>
          </cell>
        </row>
        <row r="5">
          <cell r="B5">
            <v>520516</v>
          </cell>
          <cell r="C5" t="str">
            <v>飞机维修(飞机附件修理方向)</v>
          </cell>
          <cell r="D5">
            <v>50</v>
          </cell>
        </row>
        <row r="6">
          <cell r="B6">
            <v>520516</v>
          </cell>
          <cell r="C6" t="str">
            <v>飞机维修(飞机装配与调试方向)</v>
          </cell>
          <cell r="D6">
            <v>50</v>
          </cell>
        </row>
        <row r="7">
          <cell r="B7">
            <v>520516</v>
          </cell>
          <cell r="C7" t="str">
            <v>飞机维修（空军定向培养直招士官方向）</v>
          </cell>
          <cell r="D7">
            <v>90</v>
          </cell>
        </row>
        <row r="8">
          <cell r="B8">
            <v>520516</v>
          </cell>
          <cell r="C8" t="str">
            <v>飞机维修（单招）</v>
          </cell>
          <cell r="D8">
            <v>66</v>
          </cell>
        </row>
        <row r="9">
          <cell r="B9">
            <v>520516</v>
          </cell>
          <cell r="C9" t="str">
            <v>飞机维修（发动机主体修理方向）</v>
          </cell>
          <cell r="D9">
            <v>50</v>
          </cell>
        </row>
        <row r="10">
          <cell r="B10">
            <v>520516</v>
          </cell>
          <cell r="C10" t="str">
            <v>飞机维修（发动机附件修理方向）</v>
          </cell>
          <cell r="D10">
            <v>50</v>
          </cell>
        </row>
        <row r="11">
          <cell r="B11">
            <v>520516</v>
          </cell>
          <cell r="C11" t="str">
            <v>飞机维修（发动机装配与调试方向）</v>
          </cell>
          <cell r="D11">
            <v>50</v>
          </cell>
        </row>
        <row r="12">
          <cell r="B12">
            <v>520516</v>
          </cell>
          <cell r="C12" t="str">
            <v>飞机维修（民用航空发动机修理方向）</v>
          </cell>
          <cell r="D12">
            <v>50</v>
          </cell>
        </row>
        <row r="13">
          <cell r="B13">
            <v>520517</v>
          </cell>
          <cell r="C13" t="str">
            <v>飞机控制设备与仪表</v>
          </cell>
          <cell r="D13">
            <v>60</v>
          </cell>
        </row>
        <row r="14">
          <cell r="B14">
            <v>520517</v>
          </cell>
          <cell r="C14" t="str">
            <v>飞机控制设备与仪表（空军定向培养直招士官方向）</v>
          </cell>
          <cell r="D14">
            <v>90</v>
          </cell>
        </row>
        <row r="15">
          <cell r="B15">
            <v>520517</v>
          </cell>
          <cell r="C15" t="str">
            <v>飞机控制设备与仪表（海军定向培养直招士官方向）</v>
          </cell>
          <cell r="D15">
            <v>70</v>
          </cell>
        </row>
        <row r="16">
          <cell r="B16">
            <v>520527</v>
          </cell>
          <cell r="C16" t="str">
            <v>无人机应用技术</v>
          </cell>
          <cell r="D16">
            <v>60</v>
          </cell>
        </row>
        <row r="17">
          <cell r="B17">
            <v>520530</v>
          </cell>
          <cell r="C17" t="str">
            <v>通用航空器维修</v>
          </cell>
          <cell r="D17">
            <v>120</v>
          </cell>
        </row>
        <row r="18">
          <cell r="C18" t="str">
            <v>小计</v>
          </cell>
          <cell r="D18">
            <v>906</v>
          </cell>
        </row>
        <row r="19">
          <cell r="A19" t="str">
            <v>航空机械制造工程学院</v>
          </cell>
          <cell r="B19">
            <v>580207</v>
          </cell>
          <cell r="C19" t="str">
            <v>检测技术及应用</v>
          </cell>
          <cell r="D19">
            <v>120</v>
          </cell>
        </row>
        <row r="20">
          <cell r="B20">
            <v>580166</v>
          </cell>
          <cell r="C20" t="str">
            <v>航空机械制造与自动化</v>
          </cell>
          <cell r="D20">
            <v>120</v>
          </cell>
        </row>
        <row r="21">
          <cell r="B21">
            <v>580166</v>
          </cell>
          <cell r="C21" t="str">
            <v>航空机械制造与自动化（单招）</v>
          </cell>
          <cell r="D21">
            <v>104</v>
          </cell>
        </row>
        <row r="22">
          <cell r="B22">
            <v>580201</v>
          </cell>
          <cell r="C22" t="str">
            <v>机电一体化技术</v>
          </cell>
          <cell r="D22">
            <v>220</v>
          </cell>
        </row>
        <row r="23">
          <cell r="B23">
            <v>580108</v>
          </cell>
          <cell r="C23" t="str">
            <v>焊接技术及自动化（航空焊接技术方向）</v>
          </cell>
          <cell r="D23">
            <v>0</v>
          </cell>
        </row>
        <row r="24">
          <cell r="B24">
            <v>580108</v>
          </cell>
          <cell r="C24" t="str">
            <v>焊接技术及自动化（航空焊接技术方向）（单招）</v>
          </cell>
          <cell r="D24">
            <v>42</v>
          </cell>
        </row>
        <row r="25">
          <cell r="B25">
            <v>580108</v>
          </cell>
          <cell r="C25" t="str">
            <v>焊接技术及自动化（焊接机器人应用方向）</v>
          </cell>
          <cell r="D25">
            <v>50</v>
          </cell>
        </row>
        <row r="26">
          <cell r="B26">
            <v>580106</v>
          </cell>
          <cell r="C26" t="str">
            <v>模具设计与制造</v>
          </cell>
          <cell r="D26">
            <v>60</v>
          </cell>
        </row>
        <row r="27">
          <cell r="B27">
            <v>580103</v>
          </cell>
          <cell r="C27" t="str">
            <v>数控技术(数控加工技术方向)</v>
          </cell>
          <cell r="D27">
            <v>120</v>
          </cell>
        </row>
        <row r="28">
          <cell r="B28">
            <v>580103</v>
          </cell>
          <cell r="C28" t="str">
            <v>数控技术(数控设备应用与维护技术方向)</v>
          </cell>
          <cell r="D28">
            <v>60</v>
          </cell>
        </row>
        <row r="29">
          <cell r="C29" t="str">
            <v>小计</v>
          </cell>
          <cell r="D29">
            <v>896</v>
          </cell>
        </row>
        <row r="30">
          <cell r="A30" t="str">
            <v>航空电子电气工程学院</v>
          </cell>
          <cell r="B30">
            <v>580309</v>
          </cell>
          <cell r="C30" t="str">
            <v>导弹维修</v>
          </cell>
          <cell r="D30">
            <v>120</v>
          </cell>
        </row>
        <row r="31">
          <cell r="B31">
            <v>580309</v>
          </cell>
          <cell r="C31" t="str">
            <v>导弹维修（空军定向培养直招士官方向）</v>
          </cell>
          <cell r="D31">
            <v>40</v>
          </cell>
        </row>
        <row r="32">
          <cell r="B32">
            <v>580309</v>
          </cell>
          <cell r="C32" t="str">
            <v>导弹维修（二炮定向培养直招士官方向）</v>
          </cell>
          <cell r="D32">
            <v>100</v>
          </cell>
        </row>
        <row r="33">
          <cell r="B33">
            <v>520531</v>
          </cell>
          <cell r="C33" t="str">
            <v>航空电子信息技术</v>
          </cell>
          <cell r="D33">
            <v>120</v>
          </cell>
        </row>
        <row r="34">
          <cell r="B34">
            <v>520509</v>
          </cell>
          <cell r="C34" t="str">
            <v>航空电子信息技术（单招）</v>
          </cell>
          <cell r="D34">
            <v>76</v>
          </cell>
        </row>
        <row r="35">
          <cell r="B35">
            <v>590202</v>
          </cell>
          <cell r="C35" t="str">
            <v>应用电子技术</v>
          </cell>
          <cell r="D35">
            <v>120</v>
          </cell>
        </row>
        <row r="36">
          <cell r="B36">
            <v>590202</v>
          </cell>
          <cell r="C36" t="str">
            <v>应用电子技术（二炮定向培养直招士官方向）</v>
          </cell>
          <cell r="D36">
            <v>50</v>
          </cell>
        </row>
        <row r="37">
          <cell r="B37">
            <v>580202</v>
          </cell>
          <cell r="C37" t="str">
            <v>电气自动化技术</v>
          </cell>
          <cell r="D37">
            <v>120</v>
          </cell>
        </row>
        <row r="38">
          <cell r="B38">
            <v>520509</v>
          </cell>
          <cell r="C38" t="str">
            <v>航空通信技术</v>
          </cell>
          <cell r="D38">
            <v>120</v>
          </cell>
        </row>
        <row r="39">
          <cell r="C39" t="str">
            <v>小计</v>
          </cell>
          <cell r="D39">
            <v>866</v>
          </cell>
        </row>
        <row r="40">
          <cell r="A40" t="str">
            <v>航空服务与管理系</v>
          </cell>
          <cell r="B40">
            <v>520504</v>
          </cell>
          <cell r="C40" t="str">
            <v>航空服务（空中乘务方向）</v>
          </cell>
          <cell r="D40">
            <v>150</v>
          </cell>
        </row>
        <row r="41">
          <cell r="B41">
            <v>520504</v>
          </cell>
          <cell r="C41" t="str">
            <v>航空服务（空中乘务方向）（单招）</v>
          </cell>
          <cell r="D41">
            <v>48</v>
          </cell>
        </row>
        <row r="42">
          <cell r="B42">
            <v>520504</v>
          </cell>
          <cell r="C42" t="str">
            <v>航空服务（地面服务方向）</v>
          </cell>
          <cell r="D42">
            <v>155</v>
          </cell>
        </row>
        <row r="43">
          <cell r="B43">
            <v>520504</v>
          </cell>
          <cell r="C43" t="str">
            <v>航空服务（地面服务方向）（单招）</v>
          </cell>
          <cell r="D43">
            <v>49</v>
          </cell>
        </row>
        <row r="44">
          <cell r="B44">
            <v>640106</v>
          </cell>
          <cell r="C44" t="str">
            <v>酒店管理</v>
          </cell>
          <cell r="D44">
            <v>60</v>
          </cell>
        </row>
        <row r="45">
          <cell r="B45">
            <v>640101</v>
          </cell>
          <cell r="C45" t="str">
            <v>旅游管理</v>
          </cell>
          <cell r="D45">
            <v>60</v>
          </cell>
        </row>
        <row r="46">
          <cell r="B46">
            <v>520511</v>
          </cell>
          <cell r="C46" t="str">
            <v>民航安全技术管理</v>
          </cell>
          <cell r="D46">
            <v>120</v>
          </cell>
        </row>
        <row r="47">
          <cell r="B47">
            <v>620405</v>
          </cell>
          <cell r="C47" t="str">
            <v>电子商务（航空商务方向）</v>
          </cell>
          <cell r="D47">
            <v>60</v>
          </cell>
        </row>
        <row r="48">
          <cell r="B48">
            <v>620505</v>
          </cell>
          <cell r="C48" t="str">
            <v>物流管理（航空物流方向）</v>
          </cell>
          <cell r="D48">
            <v>60</v>
          </cell>
        </row>
        <row r="49">
          <cell r="B49">
            <v>620204</v>
          </cell>
          <cell r="C49" t="str">
            <v>会计电算化</v>
          </cell>
          <cell r="D49">
            <v>70</v>
          </cell>
        </row>
        <row r="50">
          <cell r="C50" t="str">
            <v>小计</v>
          </cell>
          <cell r="D50">
            <v>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I52"/>
  <sheetViews>
    <sheetView tabSelected="1" workbookViewId="0" topLeftCell="A1">
      <pane xSplit="6" ySplit="5" topLeftCell="G6" activePane="bottomRight" state="frozen"/>
      <selection pane="topLeft" activeCell="W22" sqref="W22"/>
      <selection pane="topRight" activeCell="W22" sqref="W22"/>
      <selection pane="bottomLeft" activeCell="W22" sqref="W22"/>
      <selection pane="bottomRight" activeCell="N55" sqref="N55"/>
    </sheetView>
  </sheetViews>
  <sheetFormatPr defaultColWidth="9.00390625" defaultRowHeight="14.25"/>
  <cols>
    <col min="1" max="1" width="7.125" style="29" customWidth="1"/>
    <col min="2" max="2" width="9.00390625" style="30" hidden="1" customWidth="1"/>
    <col min="3" max="3" width="37.125" style="30" customWidth="1"/>
    <col min="4" max="4" width="6.875" style="31" customWidth="1"/>
    <col min="5" max="5" width="5.50390625" style="32" customWidth="1"/>
    <col min="6" max="6" width="5.375" style="31" customWidth="1"/>
    <col min="7" max="35" width="4.25390625" style="33" customWidth="1"/>
    <col min="36" max="16384" width="9.00390625" style="2" customWidth="1"/>
  </cols>
  <sheetData>
    <row r="1" spans="1:35" ht="21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.25" customHeight="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9" customFormat="1" ht="29.25" customHeight="1">
      <c r="A3" s="4" t="str">
        <f>'[1]14年分专业招生计划'!A2</f>
        <v>专业系</v>
      </c>
      <c r="B3" s="5" t="str">
        <f>'[1]14年分专业招生计划'!B2</f>
        <v>专业代码</v>
      </c>
      <c r="C3" s="4" t="str">
        <f>'[1]14年分专业招生计划'!C2</f>
        <v>专业名称</v>
      </c>
      <c r="D3" s="6" t="s">
        <v>29</v>
      </c>
      <c r="E3" s="7" t="s">
        <v>30</v>
      </c>
      <c r="F3" s="8" t="s">
        <v>0</v>
      </c>
      <c r="G3" s="8" t="s">
        <v>1</v>
      </c>
      <c r="H3" s="8" t="s">
        <v>2</v>
      </c>
      <c r="I3" s="8" t="s">
        <v>3</v>
      </c>
      <c r="J3" s="8" t="s">
        <v>4</v>
      </c>
      <c r="K3" s="8" t="s">
        <v>31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32</v>
      </c>
      <c r="AD3" s="8" t="s">
        <v>22</v>
      </c>
      <c r="AE3" s="8" t="s">
        <v>23</v>
      </c>
      <c r="AF3" s="8" t="s">
        <v>24</v>
      </c>
      <c r="AG3" s="8" t="s">
        <v>25</v>
      </c>
      <c r="AH3" s="8" t="s">
        <v>26</v>
      </c>
      <c r="AI3" s="8" t="s">
        <v>27</v>
      </c>
    </row>
    <row r="4" spans="1:35" s="14" customFormat="1" ht="15.75" customHeight="1">
      <c r="A4" s="10"/>
      <c r="B4" s="5"/>
      <c r="C4" s="10"/>
      <c r="D4" s="6">
        <f>E5+F5</f>
        <v>3500</v>
      </c>
      <c r="E4" s="11">
        <f>SUM(G4:AI4)</f>
        <v>1575</v>
      </c>
      <c r="F4" s="12">
        <v>1925</v>
      </c>
      <c r="G4" s="13">
        <v>5</v>
      </c>
      <c r="H4" s="13">
        <v>5</v>
      </c>
      <c r="I4" s="13">
        <v>55</v>
      </c>
      <c r="J4" s="13">
        <v>40</v>
      </c>
      <c r="K4" s="13">
        <v>45</v>
      </c>
      <c r="L4" s="13">
        <v>75</v>
      </c>
      <c r="M4" s="13">
        <v>75</v>
      </c>
      <c r="N4" s="13">
        <v>35</v>
      </c>
      <c r="O4" s="13">
        <v>5</v>
      </c>
      <c r="P4" s="13">
        <v>30</v>
      </c>
      <c r="Q4" s="13">
        <v>45</v>
      </c>
      <c r="R4" s="13">
        <v>85</v>
      </c>
      <c r="S4" s="13">
        <v>35</v>
      </c>
      <c r="T4" s="13">
        <v>80</v>
      </c>
      <c r="U4" s="13">
        <v>100</v>
      </c>
      <c r="V4" s="13">
        <v>80</v>
      </c>
      <c r="W4" s="13">
        <v>110</v>
      </c>
      <c r="X4" s="13">
        <v>50</v>
      </c>
      <c r="Y4" s="13">
        <v>40</v>
      </c>
      <c r="Z4" s="13">
        <v>125</v>
      </c>
      <c r="AA4" s="13">
        <v>30</v>
      </c>
      <c r="AB4" s="13">
        <v>100</v>
      </c>
      <c r="AC4" s="13">
        <v>60</v>
      </c>
      <c r="AD4" s="13">
        <v>40</v>
      </c>
      <c r="AE4" s="13">
        <v>70</v>
      </c>
      <c r="AF4" s="13">
        <v>80</v>
      </c>
      <c r="AG4" s="13">
        <v>25</v>
      </c>
      <c r="AH4" s="13">
        <v>20</v>
      </c>
      <c r="AI4" s="13">
        <v>30</v>
      </c>
    </row>
    <row r="5" spans="1:35" s="14" customFormat="1" ht="15.75" customHeight="1">
      <c r="A5" s="15"/>
      <c r="B5" s="5"/>
      <c r="C5" s="15"/>
      <c r="D5" s="16">
        <f>SUM(E4:F4)</f>
        <v>3500</v>
      </c>
      <c r="E5" s="17">
        <f>SUM(G5:AI5)</f>
        <v>1575</v>
      </c>
      <c r="F5" s="17">
        <f>F20+F31+F41+F52</f>
        <v>1925</v>
      </c>
      <c r="G5" s="18">
        <f>G20+G31+G41+G52</f>
        <v>5</v>
      </c>
      <c r="H5" s="18">
        <f aca="true" t="shared" si="0" ref="H5:AI5">H20+H31+H41+H52</f>
        <v>5</v>
      </c>
      <c r="I5" s="18">
        <f t="shared" si="0"/>
        <v>55</v>
      </c>
      <c r="J5" s="18">
        <f t="shared" si="0"/>
        <v>40</v>
      </c>
      <c r="K5" s="18">
        <f t="shared" si="0"/>
        <v>45</v>
      </c>
      <c r="L5" s="18">
        <f t="shared" si="0"/>
        <v>75</v>
      </c>
      <c r="M5" s="18">
        <f t="shared" si="0"/>
        <v>75</v>
      </c>
      <c r="N5" s="18">
        <f t="shared" si="0"/>
        <v>35</v>
      </c>
      <c r="O5" s="18">
        <f t="shared" si="0"/>
        <v>5</v>
      </c>
      <c r="P5" s="18">
        <f t="shared" si="0"/>
        <v>30</v>
      </c>
      <c r="Q5" s="18">
        <f t="shared" si="0"/>
        <v>45</v>
      </c>
      <c r="R5" s="18">
        <f t="shared" si="0"/>
        <v>85</v>
      </c>
      <c r="S5" s="18">
        <f t="shared" si="0"/>
        <v>35</v>
      </c>
      <c r="T5" s="18">
        <f t="shared" si="0"/>
        <v>80</v>
      </c>
      <c r="U5" s="18">
        <f t="shared" si="0"/>
        <v>100</v>
      </c>
      <c r="V5" s="18">
        <f t="shared" si="0"/>
        <v>80</v>
      </c>
      <c r="W5" s="18">
        <f t="shared" si="0"/>
        <v>110</v>
      </c>
      <c r="X5" s="18">
        <f t="shared" si="0"/>
        <v>50</v>
      </c>
      <c r="Y5" s="18">
        <f t="shared" si="0"/>
        <v>40</v>
      </c>
      <c r="Z5" s="18">
        <f t="shared" si="0"/>
        <v>125</v>
      </c>
      <c r="AA5" s="18">
        <f t="shared" si="0"/>
        <v>30</v>
      </c>
      <c r="AB5" s="18">
        <f t="shared" si="0"/>
        <v>100</v>
      </c>
      <c r="AC5" s="18">
        <f t="shared" si="0"/>
        <v>60</v>
      </c>
      <c r="AD5" s="18">
        <f t="shared" si="0"/>
        <v>40</v>
      </c>
      <c r="AE5" s="18">
        <f t="shared" si="0"/>
        <v>70</v>
      </c>
      <c r="AF5" s="18">
        <f t="shared" si="0"/>
        <v>80</v>
      </c>
      <c r="AG5" s="18">
        <f t="shared" si="0"/>
        <v>25</v>
      </c>
      <c r="AH5" s="18">
        <f t="shared" si="0"/>
        <v>20</v>
      </c>
      <c r="AI5" s="18">
        <f t="shared" si="0"/>
        <v>30</v>
      </c>
    </row>
    <row r="6" spans="1:35" s="22" customFormat="1" ht="15" customHeight="1">
      <c r="A6" s="5" t="str">
        <f>'[1]14年分专业招生计划'!A4</f>
        <v>航空装备
维修工程学院</v>
      </c>
      <c r="B6" s="19">
        <f>'[1]14年分专业招生计划'!B4</f>
        <v>520516</v>
      </c>
      <c r="C6" s="20" t="str">
        <f>'[1]14年分专业招生计划'!C4</f>
        <v>飞机维修(飞机结构修理方向)</v>
      </c>
      <c r="D6" s="11">
        <f>'[1]14年分专业招生计划'!D4</f>
        <v>50</v>
      </c>
      <c r="E6" s="11">
        <f aca="true" t="shared" si="1" ref="E6:E19">SUM(G6:AI6)</f>
        <v>35</v>
      </c>
      <c r="F6" s="16">
        <f>D6-E6</f>
        <v>15</v>
      </c>
      <c r="G6" s="21">
        <v>2</v>
      </c>
      <c r="H6" s="21"/>
      <c r="I6" s="21">
        <v>2</v>
      </c>
      <c r="J6" s="21"/>
      <c r="K6" s="21">
        <v>2</v>
      </c>
      <c r="L6" s="21">
        <v>3</v>
      </c>
      <c r="M6" s="21">
        <v>3</v>
      </c>
      <c r="N6" s="21">
        <v>2</v>
      </c>
      <c r="O6" s="21">
        <v>2</v>
      </c>
      <c r="P6" s="21">
        <v>3</v>
      </c>
      <c r="Q6" s="21">
        <v>2</v>
      </c>
      <c r="R6" s="21">
        <v>4</v>
      </c>
      <c r="S6" s="21"/>
      <c r="T6" s="21"/>
      <c r="U6" s="21"/>
      <c r="V6" s="21">
        <v>2</v>
      </c>
      <c r="W6" s="21">
        <v>2</v>
      </c>
      <c r="X6" s="21"/>
      <c r="Y6" s="21"/>
      <c r="Z6" s="21"/>
      <c r="AA6" s="21">
        <v>2</v>
      </c>
      <c r="AB6" s="21"/>
      <c r="AC6" s="21"/>
      <c r="AD6" s="21"/>
      <c r="AE6" s="21">
        <v>2</v>
      </c>
      <c r="AF6" s="21"/>
      <c r="AG6" s="21"/>
      <c r="AH6" s="21"/>
      <c r="AI6" s="21">
        <v>2</v>
      </c>
    </row>
    <row r="7" spans="1:35" s="23" customFormat="1" ht="15" customHeight="1">
      <c r="A7" s="5"/>
      <c r="B7" s="19">
        <f>'[1]14年分专业招生计划'!B5</f>
        <v>520516</v>
      </c>
      <c r="C7" s="20" t="str">
        <f>'[1]14年分专业招生计划'!C5</f>
        <v>飞机维修(飞机附件修理方向)</v>
      </c>
      <c r="D7" s="11">
        <f>'[1]14年分专业招生计划'!D5</f>
        <v>50</v>
      </c>
      <c r="E7" s="11">
        <f t="shared" si="1"/>
        <v>35</v>
      </c>
      <c r="F7" s="16">
        <f aca="true" t="shared" si="2" ref="F7:F49">D7-E7</f>
        <v>15</v>
      </c>
      <c r="G7" s="21"/>
      <c r="H7" s="21"/>
      <c r="I7" s="21">
        <v>2</v>
      </c>
      <c r="J7" s="21">
        <v>2</v>
      </c>
      <c r="K7" s="21"/>
      <c r="L7" s="21">
        <v>2</v>
      </c>
      <c r="M7" s="21">
        <v>2</v>
      </c>
      <c r="N7" s="21">
        <v>2</v>
      </c>
      <c r="O7" s="21"/>
      <c r="P7" s="21">
        <v>2</v>
      </c>
      <c r="Q7" s="21">
        <v>2</v>
      </c>
      <c r="R7" s="21">
        <v>3</v>
      </c>
      <c r="S7" s="21"/>
      <c r="T7" s="21">
        <v>2</v>
      </c>
      <c r="U7" s="21">
        <v>2</v>
      </c>
      <c r="V7" s="21">
        <v>2</v>
      </c>
      <c r="W7" s="21">
        <v>2</v>
      </c>
      <c r="X7" s="21">
        <v>2</v>
      </c>
      <c r="Y7" s="21">
        <v>2</v>
      </c>
      <c r="Z7" s="21"/>
      <c r="AA7" s="21"/>
      <c r="AB7" s="21">
        <v>2</v>
      </c>
      <c r="AC7" s="21"/>
      <c r="AD7" s="21"/>
      <c r="AE7" s="21">
        <v>2</v>
      </c>
      <c r="AF7" s="21">
        <v>2</v>
      </c>
      <c r="AG7" s="21"/>
      <c r="AH7" s="21"/>
      <c r="AI7" s="21"/>
    </row>
    <row r="8" spans="1:35" s="22" customFormat="1" ht="15" customHeight="1">
      <c r="A8" s="5"/>
      <c r="B8" s="19">
        <f>'[1]14年分专业招生计划'!B6</f>
        <v>520516</v>
      </c>
      <c r="C8" s="20" t="str">
        <f>'[1]14年分专业招生计划'!C6</f>
        <v>飞机维修(飞机装配与调试方向)</v>
      </c>
      <c r="D8" s="11">
        <f>'[1]14年分专业招生计划'!D6</f>
        <v>50</v>
      </c>
      <c r="E8" s="11">
        <f t="shared" si="1"/>
        <v>35</v>
      </c>
      <c r="F8" s="16">
        <f t="shared" si="2"/>
        <v>15</v>
      </c>
      <c r="G8" s="21"/>
      <c r="H8" s="21">
        <v>2</v>
      </c>
      <c r="I8" s="21">
        <v>2</v>
      </c>
      <c r="J8" s="21">
        <v>2</v>
      </c>
      <c r="K8" s="21">
        <v>2</v>
      </c>
      <c r="L8" s="21">
        <v>3</v>
      </c>
      <c r="M8" s="21">
        <v>3</v>
      </c>
      <c r="N8" s="21"/>
      <c r="O8" s="21"/>
      <c r="P8" s="21">
        <v>2</v>
      </c>
      <c r="Q8" s="21"/>
      <c r="R8" s="21">
        <v>5</v>
      </c>
      <c r="S8" s="21">
        <v>2</v>
      </c>
      <c r="T8" s="21"/>
      <c r="U8" s="21"/>
      <c r="V8" s="21"/>
      <c r="W8" s="21">
        <v>2</v>
      </c>
      <c r="X8" s="21"/>
      <c r="Y8" s="21"/>
      <c r="Z8" s="21"/>
      <c r="AA8" s="21"/>
      <c r="AB8" s="21">
        <v>2</v>
      </c>
      <c r="AC8" s="21">
        <v>2</v>
      </c>
      <c r="AD8" s="21">
        <v>2</v>
      </c>
      <c r="AE8" s="21"/>
      <c r="AF8" s="21"/>
      <c r="AG8" s="21">
        <v>2</v>
      </c>
      <c r="AH8" s="21">
        <v>2</v>
      </c>
      <c r="AI8" s="21"/>
    </row>
    <row r="9" spans="1:35" s="22" customFormat="1" ht="15" customHeight="1">
      <c r="A9" s="5"/>
      <c r="B9" s="19">
        <f>'[1]14年分专业招生计划'!B7</f>
        <v>520516</v>
      </c>
      <c r="C9" s="20" t="str">
        <f>'[1]14年分专业招生计划'!C7</f>
        <v>飞机维修（空军定向培养直招士官方向）</v>
      </c>
      <c r="D9" s="11">
        <f>'[1]14年分专业招生计划'!D7</f>
        <v>90</v>
      </c>
      <c r="E9" s="11">
        <f t="shared" si="1"/>
        <v>50</v>
      </c>
      <c r="F9" s="16">
        <f t="shared" si="2"/>
        <v>40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10</v>
      </c>
      <c r="U9" s="21">
        <v>10</v>
      </c>
      <c r="V9" s="21"/>
      <c r="W9" s="21"/>
      <c r="X9" s="21"/>
      <c r="Y9" s="21"/>
      <c r="Z9" s="21"/>
      <c r="AA9" s="21"/>
      <c r="AB9" s="21">
        <v>10</v>
      </c>
      <c r="AC9" s="21"/>
      <c r="AD9" s="21"/>
      <c r="AE9" s="21"/>
      <c r="AF9" s="21">
        <v>20</v>
      </c>
      <c r="AG9" s="21"/>
      <c r="AH9" s="21"/>
      <c r="AI9" s="21"/>
    </row>
    <row r="10" spans="1:35" s="23" customFormat="1" ht="15" customHeight="1">
      <c r="A10" s="5"/>
      <c r="B10" s="19">
        <f>'[1]14年分专业招生计划'!B8</f>
        <v>520516</v>
      </c>
      <c r="C10" s="20" t="str">
        <f>'[1]14年分专业招生计划'!C8</f>
        <v>飞机维修（单招）</v>
      </c>
      <c r="D10" s="11">
        <f>'[1]14年分专业招生计划'!D8</f>
        <v>66</v>
      </c>
      <c r="E10" s="11">
        <f t="shared" si="1"/>
        <v>0</v>
      </c>
      <c r="F10" s="16">
        <f t="shared" si="2"/>
        <v>66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s="22" customFormat="1" ht="15" customHeight="1">
      <c r="A11" s="5"/>
      <c r="B11" s="19">
        <f>'[1]14年分专业招生计划'!B9</f>
        <v>520516</v>
      </c>
      <c r="C11" s="20" t="str">
        <f>'[1]14年分专业招生计划'!C9</f>
        <v>飞机维修（发动机主体修理方向）</v>
      </c>
      <c r="D11" s="11">
        <f>'[1]14年分专业招生计划'!D9</f>
        <v>50</v>
      </c>
      <c r="E11" s="11">
        <f t="shared" si="1"/>
        <v>35</v>
      </c>
      <c r="F11" s="16">
        <f t="shared" si="2"/>
        <v>15</v>
      </c>
      <c r="G11" s="21"/>
      <c r="H11" s="21"/>
      <c r="I11" s="21">
        <v>2</v>
      </c>
      <c r="J11" s="21">
        <v>3</v>
      </c>
      <c r="K11" s="21">
        <v>2</v>
      </c>
      <c r="L11" s="21">
        <v>2</v>
      </c>
      <c r="M11" s="21">
        <v>2</v>
      </c>
      <c r="N11" s="21">
        <v>3</v>
      </c>
      <c r="O11" s="21"/>
      <c r="P11" s="21"/>
      <c r="Q11" s="21">
        <v>2</v>
      </c>
      <c r="R11" s="21"/>
      <c r="S11" s="21">
        <v>2</v>
      </c>
      <c r="T11" s="21">
        <v>2</v>
      </c>
      <c r="U11" s="21"/>
      <c r="V11" s="21">
        <v>2</v>
      </c>
      <c r="W11" s="21">
        <v>3</v>
      </c>
      <c r="X11" s="21">
        <v>2</v>
      </c>
      <c r="Y11" s="21">
        <v>2</v>
      </c>
      <c r="Z11" s="21">
        <v>2</v>
      </c>
      <c r="AA11" s="21"/>
      <c r="AB11" s="21">
        <v>2</v>
      </c>
      <c r="AC11" s="21"/>
      <c r="AD11" s="21"/>
      <c r="AE11" s="21">
        <v>2</v>
      </c>
      <c r="AF11" s="21"/>
      <c r="AG11" s="21"/>
      <c r="AH11" s="21"/>
      <c r="AI11" s="21"/>
    </row>
    <row r="12" spans="1:35" s="22" customFormat="1" ht="15" customHeight="1">
      <c r="A12" s="5"/>
      <c r="B12" s="19">
        <f>'[1]14年分专业招生计划'!B10</f>
        <v>520516</v>
      </c>
      <c r="C12" s="20" t="str">
        <f>'[1]14年分专业招生计划'!C10</f>
        <v>飞机维修（发动机附件修理方向）</v>
      </c>
      <c r="D12" s="11">
        <f>'[1]14年分专业招生计划'!D10</f>
        <v>50</v>
      </c>
      <c r="E12" s="11">
        <f t="shared" si="1"/>
        <v>35</v>
      </c>
      <c r="F12" s="16">
        <f t="shared" si="2"/>
        <v>15</v>
      </c>
      <c r="G12" s="21"/>
      <c r="H12" s="21"/>
      <c r="I12" s="21">
        <v>3</v>
      </c>
      <c r="J12" s="21"/>
      <c r="K12" s="21">
        <v>3</v>
      </c>
      <c r="L12" s="21">
        <v>2</v>
      </c>
      <c r="M12" s="21">
        <v>2</v>
      </c>
      <c r="N12" s="21"/>
      <c r="O12" s="21"/>
      <c r="P12" s="21">
        <v>2</v>
      </c>
      <c r="Q12" s="21">
        <v>2</v>
      </c>
      <c r="R12" s="21">
        <v>2</v>
      </c>
      <c r="S12" s="21">
        <v>2</v>
      </c>
      <c r="T12" s="21"/>
      <c r="U12" s="21"/>
      <c r="V12" s="21">
        <v>3</v>
      </c>
      <c r="W12" s="21">
        <v>4</v>
      </c>
      <c r="X12" s="21"/>
      <c r="Y12" s="21"/>
      <c r="Z12" s="21"/>
      <c r="AA12" s="21"/>
      <c r="AB12" s="21">
        <v>2</v>
      </c>
      <c r="AC12" s="21"/>
      <c r="AD12" s="21"/>
      <c r="AE12" s="21">
        <v>2</v>
      </c>
      <c r="AF12" s="21"/>
      <c r="AG12" s="21">
        <v>2</v>
      </c>
      <c r="AH12" s="21">
        <v>2</v>
      </c>
      <c r="AI12" s="21">
        <v>2</v>
      </c>
    </row>
    <row r="13" spans="1:35" s="22" customFormat="1" ht="15" customHeight="1">
      <c r="A13" s="5"/>
      <c r="B13" s="19">
        <f>'[1]14年分专业招生计划'!B11</f>
        <v>520516</v>
      </c>
      <c r="C13" s="20" t="str">
        <f>'[1]14年分专业招生计划'!C11</f>
        <v>飞机维修（发动机装配与调试方向）</v>
      </c>
      <c r="D13" s="11">
        <f>'[1]14年分专业招生计划'!D11</f>
        <v>50</v>
      </c>
      <c r="E13" s="11">
        <f t="shared" si="1"/>
        <v>35</v>
      </c>
      <c r="F13" s="16">
        <f t="shared" si="2"/>
        <v>15</v>
      </c>
      <c r="G13" s="21"/>
      <c r="H13" s="21"/>
      <c r="I13" s="21">
        <v>3</v>
      </c>
      <c r="J13" s="21">
        <v>3</v>
      </c>
      <c r="K13" s="21">
        <v>2</v>
      </c>
      <c r="L13" s="21">
        <v>2</v>
      </c>
      <c r="M13" s="21">
        <v>2</v>
      </c>
      <c r="N13" s="21">
        <v>3</v>
      </c>
      <c r="O13" s="21"/>
      <c r="P13" s="21"/>
      <c r="Q13" s="21"/>
      <c r="R13" s="21"/>
      <c r="S13" s="21">
        <v>2</v>
      </c>
      <c r="T13" s="21">
        <v>2</v>
      </c>
      <c r="U13" s="21">
        <v>2</v>
      </c>
      <c r="V13" s="21">
        <v>3</v>
      </c>
      <c r="W13" s="21">
        <v>3</v>
      </c>
      <c r="X13" s="21"/>
      <c r="Y13" s="21"/>
      <c r="Z13" s="21"/>
      <c r="AA13" s="21"/>
      <c r="AB13" s="21">
        <v>2</v>
      </c>
      <c r="AC13" s="21">
        <v>2</v>
      </c>
      <c r="AD13" s="21">
        <v>2</v>
      </c>
      <c r="AE13" s="21"/>
      <c r="AF13" s="21">
        <v>2</v>
      </c>
      <c r="AG13" s="21"/>
      <c r="AH13" s="21"/>
      <c r="AI13" s="21"/>
    </row>
    <row r="14" spans="1:35" s="22" customFormat="1" ht="15" customHeight="1">
      <c r="A14" s="5"/>
      <c r="B14" s="19">
        <f>'[1]14年分专业招生计划'!B12</f>
        <v>520516</v>
      </c>
      <c r="C14" s="20" t="str">
        <f>'[1]14年分专业招生计划'!C12</f>
        <v>飞机维修（民用航空发动机修理方向）</v>
      </c>
      <c r="D14" s="11">
        <f>'[1]14年分专业招生计划'!D12</f>
        <v>50</v>
      </c>
      <c r="E14" s="11">
        <f t="shared" si="1"/>
        <v>35</v>
      </c>
      <c r="F14" s="16">
        <f t="shared" si="2"/>
        <v>15</v>
      </c>
      <c r="G14" s="21"/>
      <c r="H14" s="21">
        <v>2</v>
      </c>
      <c r="I14" s="21"/>
      <c r="J14" s="21">
        <v>3</v>
      </c>
      <c r="K14" s="21"/>
      <c r="L14" s="21"/>
      <c r="M14" s="21"/>
      <c r="N14" s="21"/>
      <c r="O14" s="21">
        <v>2</v>
      </c>
      <c r="P14" s="21"/>
      <c r="Q14" s="21"/>
      <c r="R14" s="21">
        <v>2</v>
      </c>
      <c r="S14" s="21">
        <v>2</v>
      </c>
      <c r="T14" s="21"/>
      <c r="U14" s="21">
        <v>2</v>
      </c>
      <c r="V14" s="21"/>
      <c r="W14" s="21"/>
      <c r="X14" s="21">
        <v>6</v>
      </c>
      <c r="Y14" s="21">
        <v>2</v>
      </c>
      <c r="Z14" s="21">
        <v>4</v>
      </c>
      <c r="AA14" s="21">
        <v>2</v>
      </c>
      <c r="AB14" s="21">
        <v>2</v>
      </c>
      <c r="AC14" s="21">
        <v>2</v>
      </c>
      <c r="AD14" s="21">
        <v>2</v>
      </c>
      <c r="AE14" s="21"/>
      <c r="AF14" s="21"/>
      <c r="AG14" s="21">
        <v>2</v>
      </c>
      <c r="AH14" s="21"/>
      <c r="AI14" s="21"/>
    </row>
    <row r="15" spans="1:35" s="22" customFormat="1" ht="15" customHeight="1">
      <c r="A15" s="5"/>
      <c r="B15" s="19">
        <f>'[1]14年分专业招生计划'!B13</f>
        <v>520517</v>
      </c>
      <c r="C15" s="20" t="str">
        <f>'[1]14年分专业招生计划'!C13</f>
        <v>飞机控制设备与仪表</v>
      </c>
      <c r="D15" s="11">
        <f>'[1]14年分专业招生计划'!D13</f>
        <v>60</v>
      </c>
      <c r="E15" s="11">
        <f t="shared" si="1"/>
        <v>40</v>
      </c>
      <c r="F15" s="16">
        <f t="shared" si="2"/>
        <v>20</v>
      </c>
      <c r="G15" s="21"/>
      <c r="H15" s="21"/>
      <c r="I15" s="21">
        <v>2</v>
      </c>
      <c r="J15" s="21">
        <v>2</v>
      </c>
      <c r="K15" s="21">
        <v>2</v>
      </c>
      <c r="L15" s="21">
        <v>2</v>
      </c>
      <c r="M15" s="21">
        <v>3</v>
      </c>
      <c r="N15" s="21">
        <v>2</v>
      </c>
      <c r="O15" s="21"/>
      <c r="P15" s="21">
        <v>2</v>
      </c>
      <c r="Q15" s="21">
        <v>2</v>
      </c>
      <c r="R15" s="21">
        <v>2</v>
      </c>
      <c r="S15" s="21">
        <v>2</v>
      </c>
      <c r="T15" s="21"/>
      <c r="U15" s="21"/>
      <c r="V15" s="21">
        <v>2</v>
      </c>
      <c r="W15" s="21"/>
      <c r="X15" s="21">
        <v>2</v>
      </c>
      <c r="Y15" s="21">
        <v>2</v>
      </c>
      <c r="Z15" s="21">
        <v>3</v>
      </c>
      <c r="AA15" s="21"/>
      <c r="AB15" s="21"/>
      <c r="AC15" s="21">
        <v>3</v>
      </c>
      <c r="AD15" s="21">
        <v>2</v>
      </c>
      <c r="AE15" s="21">
        <v>2</v>
      </c>
      <c r="AF15" s="21"/>
      <c r="AG15" s="21">
        <v>2</v>
      </c>
      <c r="AH15" s="21">
        <v>1</v>
      </c>
      <c r="AI15" s="21"/>
    </row>
    <row r="16" spans="1:35" s="22" customFormat="1" ht="15" customHeight="1">
      <c r="A16" s="5"/>
      <c r="B16" s="19">
        <f>'[1]14年分专业招生计划'!B14</f>
        <v>520517</v>
      </c>
      <c r="C16" s="20" t="str">
        <f>'[1]14年分专业招生计划'!C14</f>
        <v>飞机控制设备与仪表（空军定向培养直招士官方向）</v>
      </c>
      <c r="D16" s="11">
        <f>'[1]14年分专业招生计划'!D14</f>
        <v>90</v>
      </c>
      <c r="E16" s="11">
        <f t="shared" si="1"/>
        <v>50</v>
      </c>
      <c r="F16" s="16">
        <f t="shared" si="2"/>
        <v>40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20</v>
      </c>
      <c r="U16" s="21">
        <v>10</v>
      </c>
      <c r="V16" s="21"/>
      <c r="W16" s="21"/>
      <c r="X16" s="21"/>
      <c r="Y16" s="21"/>
      <c r="Z16" s="21"/>
      <c r="AA16" s="21"/>
      <c r="AB16" s="21">
        <v>10</v>
      </c>
      <c r="AC16" s="21"/>
      <c r="AD16" s="21"/>
      <c r="AE16" s="21"/>
      <c r="AF16" s="21">
        <v>10</v>
      </c>
      <c r="AG16" s="21"/>
      <c r="AH16" s="21"/>
      <c r="AI16" s="21"/>
    </row>
    <row r="17" spans="1:35" s="22" customFormat="1" ht="15" customHeight="1">
      <c r="A17" s="5"/>
      <c r="B17" s="19">
        <f>'[1]14年分专业招生计划'!B15</f>
        <v>520517</v>
      </c>
      <c r="C17" s="20" t="str">
        <f>'[1]14年分专业招生计划'!C15</f>
        <v>飞机控制设备与仪表（海军定向培养直招士官方向）</v>
      </c>
      <c r="D17" s="11">
        <f>'[1]14年分专业招生计划'!D15</f>
        <v>70</v>
      </c>
      <c r="E17" s="11">
        <f t="shared" si="1"/>
        <v>30</v>
      </c>
      <c r="F17" s="16">
        <f t="shared" si="2"/>
        <v>40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20</v>
      </c>
      <c r="V17" s="21"/>
      <c r="W17" s="21">
        <v>10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22" customFormat="1" ht="15" customHeight="1">
      <c r="A18" s="5"/>
      <c r="B18" s="19">
        <f>'[1]14年分专业招生计划'!B16</f>
        <v>520527</v>
      </c>
      <c r="C18" s="20" t="str">
        <f>'[1]14年分专业招生计划'!C16</f>
        <v>无人机应用技术</v>
      </c>
      <c r="D18" s="11">
        <f>'[1]14年分专业招生计划'!D16</f>
        <v>60</v>
      </c>
      <c r="E18" s="11">
        <f t="shared" si="1"/>
        <v>47</v>
      </c>
      <c r="F18" s="16">
        <f t="shared" si="2"/>
        <v>13</v>
      </c>
      <c r="G18" s="21"/>
      <c r="H18" s="21"/>
      <c r="I18" s="21">
        <v>2</v>
      </c>
      <c r="J18" s="21"/>
      <c r="K18" s="21"/>
      <c r="L18" s="21"/>
      <c r="M18" s="21"/>
      <c r="N18" s="21"/>
      <c r="O18" s="21"/>
      <c r="P18" s="21"/>
      <c r="Q18" s="21">
        <v>2</v>
      </c>
      <c r="R18" s="21">
        <v>2</v>
      </c>
      <c r="S18" s="21"/>
      <c r="T18" s="21">
        <v>8</v>
      </c>
      <c r="U18" s="21">
        <v>2</v>
      </c>
      <c r="V18" s="21">
        <v>2</v>
      </c>
      <c r="W18" s="21"/>
      <c r="X18" s="21">
        <v>2</v>
      </c>
      <c r="Y18" s="21"/>
      <c r="Z18" s="21">
        <v>3</v>
      </c>
      <c r="AA18" s="21"/>
      <c r="AB18" s="21">
        <v>2</v>
      </c>
      <c r="AC18" s="21">
        <v>10</v>
      </c>
      <c r="AD18" s="21">
        <v>8</v>
      </c>
      <c r="AE18" s="21">
        <v>2</v>
      </c>
      <c r="AF18" s="21">
        <v>2</v>
      </c>
      <c r="AG18" s="21"/>
      <c r="AH18" s="21"/>
      <c r="AI18" s="21"/>
    </row>
    <row r="19" spans="1:35" s="22" customFormat="1" ht="15" customHeight="1">
      <c r="A19" s="5"/>
      <c r="B19" s="19">
        <f>'[1]14年分专业招生计划'!B17</f>
        <v>520530</v>
      </c>
      <c r="C19" s="20" t="str">
        <f>'[1]14年分专业招生计划'!C17</f>
        <v>通用航空器维修</v>
      </c>
      <c r="D19" s="11">
        <f>'[1]14年分专业招生计划'!D17</f>
        <v>120</v>
      </c>
      <c r="E19" s="11">
        <f t="shared" si="1"/>
        <v>70</v>
      </c>
      <c r="F19" s="16">
        <f t="shared" si="2"/>
        <v>50</v>
      </c>
      <c r="G19" s="21"/>
      <c r="H19" s="21"/>
      <c r="I19" s="21">
        <v>3</v>
      </c>
      <c r="J19" s="21">
        <v>3</v>
      </c>
      <c r="K19" s="21">
        <v>2</v>
      </c>
      <c r="L19" s="21">
        <v>3</v>
      </c>
      <c r="M19" s="21">
        <v>3</v>
      </c>
      <c r="N19" s="21">
        <v>2</v>
      </c>
      <c r="O19" s="21"/>
      <c r="P19" s="21">
        <v>2</v>
      </c>
      <c r="Q19" s="21">
        <v>2</v>
      </c>
      <c r="R19" s="21">
        <v>3</v>
      </c>
      <c r="S19" s="21">
        <v>2</v>
      </c>
      <c r="T19" s="21">
        <v>2</v>
      </c>
      <c r="U19" s="21">
        <v>4</v>
      </c>
      <c r="V19" s="21">
        <v>4</v>
      </c>
      <c r="W19" s="21">
        <v>4</v>
      </c>
      <c r="X19" s="21">
        <v>3</v>
      </c>
      <c r="Y19" s="21">
        <v>2</v>
      </c>
      <c r="Z19" s="21">
        <v>5</v>
      </c>
      <c r="AA19" s="21">
        <v>1</v>
      </c>
      <c r="AB19" s="21">
        <v>4</v>
      </c>
      <c r="AC19" s="21">
        <v>2</v>
      </c>
      <c r="AD19" s="21">
        <v>2</v>
      </c>
      <c r="AE19" s="21">
        <v>3</v>
      </c>
      <c r="AF19" s="21">
        <v>3</v>
      </c>
      <c r="AG19" s="21">
        <v>2</v>
      </c>
      <c r="AH19" s="21">
        <v>2</v>
      </c>
      <c r="AI19" s="21">
        <v>2</v>
      </c>
    </row>
    <row r="20" spans="1:35" s="22" customFormat="1" ht="15" customHeight="1">
      <c r="A20" s="5"/>
      <c r="B20" s="19">
        <f>'[1]14年分专业招生计划'!B18</f>
        <v>0</v>
      </c>
      <c r="C20" s="20" t="str">
        <f>'[1]14年分专业招生计划'!C18</f>
        <v>小计</v>
      </c>
      <c r="D20" s="16">
        <f>'[1]14年分专业招生计划'!D18</f>
        <v>906</v>
      </c>
      <c r="E20" s="16">
        <f>SUM(E6:E19)</f>
        <v>532</v>
      </c>
      <c r="F20" s="16">
        <f aca="true" t="shared" si="3" ref="F20:AI20">SUM(F6:F19)</f>
        <v>374</v>
      </c>
      <c r="G20" s="16">
        <f t="shared" si="3"/>
        <v>2</v>
      </c>
      <c r="H20" s="16">
        <f t="shared" si="3"/>
        <v>4</v>
      </c>
      <c r="I20" s="16">
        <f t="shared" si="3"/>
        <v>21</v>
      </c>
      <c r="J20" s="16">
        <f t="shared" si="3"/>
        <v>18</v>
      </c>
      <c r="K20" s="16">
        <f t="shared" si="3"/>
        <v>15</v>
      </c>
      <c r="L20" s="16">
        <f t="shared" si="3"/>
        <v>19</v>
      </c>
      <c r="M20" s="16">
        <f t="shared" si="3"/>
        <v>20</v>
      </c>
      <c r="N20" s="16">
        <f t="shared" si="3"/>
        <v>14</v>
      </c>
      <c r="O20" s="16">
        <f t="shared" si="3"/>
        <v>4</v>
      </c>
      <c r="P20" s="16">
        <f t="shared" si="3"/>
        <v>13</v>
      </c>
      <c r="Q20" s="16">
        <f t="shared" si="3"/>
        <v>14</v>
      </c>
      <c r="R20" s="16">
        <f t="shared" si="3"/>
        <v>23</v>
      </c>
      <c r="S20" s="16">
        <f t="shared" si="3"/>
        <v>14</v>
      </c>
      <c r="T20" s="16">
        <f t="shared" si="3"/>
        <v>46</v>
      </c>
      <c r="U20" s="16">
        <f t="shared" si="3"/>
        <v>52</v>
      </c>
      <c r="V20" s="16">
        <f t="shared" si="3"/>
        <v>20</v>
      </c>
      <c r="W20" s="16">
        <f t="shared" si="3"/>
        <v>30</v>
      </c>
      <c r="X20" s="16">
        <f t="shared" si="3"/>
        <v>17</v>
      </c>
      <c r="Y20" s="16">
        <f t="shared" si="3"/>
        <v>10</v>
      </c>
      <c r="Z20" s="16">
        <f t="shared" si="3"/>
        <v>17</v>
      </c>
      <c r="AA20" s="16">
        <f t="shared" si="3"/>
        <v>5</v>
      </c>
      <c r="AB20" s="16">
        <f t="shared" si="3"/>
        <v>38</v>
      </c>
      <c r="AC20" s="16">
        <f t="shared" si="3"/>
        <v>21</v>
      </c>
      <c r="AD20" s="16">
        <f t="shared" si="3"/>
        <v>18</v>
      </c>
      <c r="AE20" s="16">
        <f t="shared" si="3"/>
        <v>15</v>
      </c>
      <c r="AF20" s="16">
        <f t="shared" si="3"/>
        <v>39</v>
      </c>
      <c r="AG20" s="16">
        <f t="shared" si="3"/>
        <v>10</v>
      </c>
      <c r="AH20" s="16">
        <f t="shared" si="3"/>
        <v>7</v>
      </c>
      <c r="AI20" s="16">
        <f t="shared" si="3"/>
        <v>6</v>
      </c>
    </row>
    <row r="21" spans="1:35" s="22" customFormat="1" ht="15" customHeight="1">
      <c r="A21" s="5" t="str">
        <f>'[1]14年分专业招生计划'!A19</f>
        <v>航空机械制造工程学院</v>
      </c>
      <c r="B21" s="19">
        <f>'[1]14年分专业招生计划'!B19</f>
        <v>580207</v>
      </c>
      <c r="C21" s="20" t="str">
        <f>'[1]14年分专业招生计划'!C19</f>
        <v>检测技术及应用</v>
      </c>
      <c r="D21" s="11">
        <f>'[1]14年分专业招生计划'!D19</f>
        <v>120</v>
      </c>
      <c r="E21" s="11">
        <f aca="true" t="shared" si="4" ref="E21:E51">SUM(G21:AI21)</f>
        <v>52</v>
      </c>
      <c r="F21" s="16">
        <f t="shared" si="2"/>
        <v>68</v>
      </c>
      <c r="G21" s="24"/>
      <c r="H21" s="24"/>
      <c r="I21" s="24">
        <v>3</v>
      </c>
      <c r="J21" s="24">
        <v>2</v>
      </c>
      <c r="K21" s="24">
        <v>2</v>
      </c>
      <c r="L21" s="21">
        <v>3</v>
      </c>
      <c r="M21" s="21">
        <v>3</v>
      </c>
      <c r="N21" s="21"/>
      <c r="O21" s="21"/>
      <c r="P21" s="21"/>
      <c r="Q21" s="21">
        <v>2</v>
      </c>
      <c r="R21" s="21">
        <v>2</v>
      </c>
      <c r="S21" s="21">
        <v>2</v>
      </c>
      <c r="T21" s="21">
        <v>2</v>
      </c>
      <c r="U21" s="21">
        <v>2</v>
      </c>
      <c r="V21" s="21">
        <v>4</v>
      </c>
      <c r="W21" s="21">
        <v>3</v>
      </c>
      <c r="X21" s="21">
        <v>2</v>
      </c>
      <c r="Y21" s="21"/>
      <c r="Z21" s="21">
        <v>4</v>
      </c>
      <c r="AA21" s="21"/>
      <c r="AB21" s="21">
        <v>2</v>
      </c>
      <c r="AC21" s="21">
        <v>3</v>
      </c>
      <c r="AD21" s="21"/>
      <c r="AE21" s="21">
        <v>3</v>
      </c>
      <c r="AF21" s="21">
        <v>3</v>
      </c>
      <c r="AG21" s="21"/>
      <c r="AH21" s="21">
        <v>2</v>
      </c>
      <c r="AI21" s="21">
        <v>3</v>
      </c>
    </row>
    <row r="22" spans="1:35" s="22" customFormat="1" ht="15" customHeight="1">
      <c r="A22" s="5"/>
      <c r="B22" s="19">
        <f>'[1]14年分专业招生计划'!B20</f>
        <v>580166</v>
      </c>
      <c r="C22" s="20" t="str">
        <f>'[1]14年分专业招生计划'!C20</f>
        <v>航空机械制造与自动化</v>
      </c>
      <c r="D22" s="11">
        <f>'[1]14年分专业招生计划'!D20</f>
        <v>120</v>
      </c>
      <c r="E22" s="11">
        <f t="shared" si="4"/>
        <v>91</v>
      </c>
      <c r="F22" s="16">
        <f t="shared" si="2"/>
        <v>29</v>
      </c>
      <c r="G22" s="24"/>
      <c r="H22" s="24"/>
      <c r="I22" s="24">
        <v>3</v>
      </c>
      <c r="J22" s="24">
        <v>2</v>
      </c>
      <c r="K22" s="24">
        <v>4</v>
      </c>
      <c r="L22" s="21">
        <v>6</v>
      </c>
      <c r="M22" s="21">
        <v>6</v>
      </c>
      <c r="N22" s="21">
        <v>3</v>
      </c>
      <c r="O22" s="21"/>
      <c r="P22" s="21">
        <v>3</v>
      </c>
      <c r="Q22" s="21">
        <v>4</v>
      </c>
      <c r="R22" s="21">
        <v>4</v>
      </c>
      <c r="S22" s="21">
        <v>2</v>
      </c>
      <c r="T22" s="21">
        <v>2</v>
      </c>
      <c r="U22" s="21">
        <v>4</v>
      </c>
      <c r="V22" s="21">
        <v>5</v>
      </c>
      <c r="W22" s="21">
        <v>4</v>
      </c>
      <c r="X22" s="21">
        <v>2</v>
      </c>
      <c r="Y22" s="21">
        <v>3</v>
      </c>
      <c r="Z22" s="21">
        <v>10</v>
      </c>
      <c r="AA22" s="21">
        <v>2</v>
      </c>
      <c r="AB22" s="21">
        <v>4</v>
      </c>
      <c r="AC22" s="21">
        <v>3</v>
      </c>
      <c r="AD22" s="21">
        <v>2</v>
      </c>
      <c r="AE22" s="21">
        <v>3</v>
      </c>
      <c r="AF22" s="21">
        <v>4</v>
      </c>
      <c r="AG22" s="21">
        <v>2</v>
      </c>
      <c r="AH22" s="21">
        <v>2</v>
      </c>
      <c r="AI22" s="21">
        <v>2</v>
      </c>
    </row>
    <row r="23" spans="1:35" s="22" customFormat="1" ht="15" customHeight="1">
      <c r="A23" s="5"/>
      <c r="B23" s="19">
        <f>'[1]14年分专业招生计划'!B21</f>
        <v>580166</v>
      </c>
      <c r="C23" s="20" t="str">
        <f>'[1]14年分专业招生计划'!C21</f>
        <v>航空机械制造与自动化（单招）</v>
      </c>
      <c r="D23" s="11">
        <f>'[1]14年分专业招生计划'!D21</f>
        <v>104</v>
      </c>
      <c r="E23" s="11">
        <f t="shared" si="4"/>
        <v>0</v>
      </c>
      <c r="F23" s="16">
        <f t="shared" si="2"/>
        <v>104</v>
      </c>
      <c r="G23" s="24"/>
      <c r="H23" s="24"/>
      <c r="I23" s="24"/>
      <c r="J23" s="24"/>
      <c r="K23" s="2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22" customFormat="1" ht="15" customHeight="1">
      <c r="A24" s="5"/>
      <c r="B24" s="19">
        <f>'[1]14年分专业招生计划'!B22</f>
        <v>580201</v>
      </c>
      <c r="C24" s="20" t="str">
        <f>'[1]14年分专业招生计划'!C22</f>
        <v>机电一体化技术</v>
      </c>
      <c r="D24" s="11">
        <f>'[1]14年分专业招生计划'!D22</f>
        <v>220</v>
      </c>
      <c r="E24" s="11">
        <f t="shared" si="4"/>
        <v>100</v>
      </c>
      <c r="F24" s="16">
        <f t="shared" si="2"/>
        <v>120</v>
      </c>
      <c r="G24" s="24"/>
      <c r="H24" s="24"/>
      <c r="I24" s="24">
        <v>3</v>
      </c>
      <c r="J24" s="24">
        <v>2</v>
      </c>
      <c r="K24" s="24">
        <v>4</v>
      </c>
      <c r="L24" s="21">
        <v>8</v>
      </c>
      <c r="M24" s="21">
        <v>7</v>
      </c>
      <c r="N24" s="21">
        <v>4</v>
      </c>
      <c r="O24" s="21"/>
      <c r="P24" s="21">
        <v>2</v>
      </c>
      <c r="Q24" s="21">
        <v>3</v>
      </c>
      <c r="R24" s="21">
        <v>6</v>
      </c>
      <c r="S24" s="21">
        <v>2</v>
      </c>
      <c r="T24" s="21">
        <v>2</v>
      </c>
      <c r="U24" s="21">
        <v>4</v>
      </c>
      <c r="V24" s="21">
        <v>5</v>
      </c>
      <c r="W24" s="21">
        <v>8</v>
      </c>
      <c r="X24" s="21">
        <v>4</v>
      </c>
      <c r="Y24" s="21">
        <v>3</v>
      </c>
      <c r="Z24" s="21">
        <v>10</v>
      </c>
      <c r="AA24" s="21"/>
      <c r="AB24" s="21">
        <v>2</v>
      </c>
      <c r="AC24" s="21">
        <v>7</v>
      </c>
      <c r="AD24" s="21"/>
      <c r="AE24" s="21">
        <v>6</v>
      </c>
      <c r="AF24" s="21">
        <v>6</v>
      </c>
      <c r="AG24" s="21"/>
      <c r="AH24" s="21"/>
      <c r="AI24" s="21">
        <v>2</v>
      </c>
    </row>
    <row r="25" spans="1:35" s="22" customFormat="1" ht="15" customHeight="1">
      <c r="A25" s="5"/>
      <c r="B25" s="19">
        <f>'[1]14年分专业招生计划'!B23</f>
        <v>580108</v>
      </c>
      <c r="C25" s="20" t="str">
        <f>'[1]14年分专业招生计划'!C23</f>
        <v>焊接技术及自动化（航空焊接技术方向）</v>
      </c>
      <c r="D25" s="11">
        <f>'[1]14年分专业招生计划'!D23</f>
        <v>0</v>
      </c>
      <c r="E25" s="11">
        <f t="shared" si="4"/>
        <v>0</v>
      </c>
      <c r="F25" s="16">
        <f t="shared" si="2"/>
        <v>0</v>
      </c>
      <c r="G25" s="24"/>
      <c r="H25" s="24"/>
      <c r="I25" s="24"/>
      <c r="J25" s="24"/>
      <c r="K25" s="24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s="22" customFormat="1" ht="15" customHeight="1">
      <c r="A26" s="5"/>
      <c r="B26" s="19">
        <f>'[1]14年分专业招生计划'!B24</f>
        <v>580108</v>
      </c>
      <c r="C26" s="20" t="str">
        <f>'[1]14年分专业招生计划'!C24</f>
        <v>焊接技术及自动化（航空焊接技术方向）（单招）</v>
      </c>
      <c r="D26" s="11">
        <f>'[1]14年分专业招生计划'!D24</f>
        <v>42</v>
      </c>
      <c r="E26" s="11">
        <f t="shared" si="4"/>
        <v>0</v>
      </c>
      <c r="F26" s="16">
        <f t="shared" si="2"/>
        <v>42</v>
      </c>
      <c r="G26" s="24"/>
      <c r="H26" s="24"/>
      <c r="I26" s="24"/>
      <c r="J26" s="24"/>
      <c r="K26" s="2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s="22" customFormat="1" ht="15" customHeight="1">
      <c r="A27" s="5"/>
      <c r="B27" s="19">
        <f>'[1]14年分专业招生计划'!B25</f>
        <v>580108</v>
      </c>
      <c r="C27" s="20" t="str">
        <f>'[1]14年分专业招生计划'!C25</f>
        <v>焊接技术及自动化（焊接机器人应用方向）</v>
      </c>
      <c r="D27" s="11">
        <f>'[1]14年分专业招生计划'!D25</f>
        <v>50</v>
      </c>
      <c r="E27" s="11">
        <f>SUM(G27:AI27)</f>
        <v>17</v>
      </c>
      <c r="F27" s="16">
        <f t="shared" si="2"/>
        <v>33</v>
      </c>
      <c r="G27" s="24"/>
      <c r="H27" s="24"/>
      <c r="I27" s="24"/>
      <c r="J27" s="24">
        <v>2</v>
      </c>
      <c r="K27" s="24"/>
      <c r="L27" s="21">
        <v>3</v>
      </c>
      <c r="M27" s="21">
        <v>2</v>
      </c>
      <c r="N27" s="21"/>
      <c r="O27" s="21"/>
      <c r="P27" s="21"/>
      <c r="Q27" s="21"/>
      <c r="R27" s="21">
        <v>2</v>
      </c>
      <c r="S27" s="21"/>
      <c r="T27" s="21"/>
      <c r="U27" s="21"/>
      <c r="V27" s="21">
        <v>2</v>
      </c>
      <c r="W27" s="21">
        <v>2</v>
      </c>
      <c r="X27" s="21"/>
      <c r="Y27" s="21"/>
      <c r="Z27" s="21">
        <v>4</v>
      </c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s="22" customFormat="1" ht="15" customHeight="1">
      <c r="A28" s="5"/>
      <c r="B28" s="19">
        <f>'[1]14年分专业招生计划'!B26</f>
        <v>580106</v>
      </c>
      <c r="C28" s="20" t="str">
        <f>'[1]14年分专业招生计划'!C26</f>
        <v>模具设计与制造</v>
      </c>
      <c r="D28" s="11">
        <f>'[1]14年分专业招生计划'!D26</f>
        <v>60</v>
      </c>
      <c r="E28" s="11">
        <f t="shared" si="4"/>
        <v>25</v>
      </c>
      <c r="F28" s="16">
        <f t="shared" si="2"/>
        <v>35</v>
      </c>
      <c r="G28" s="24"/>
      <c r="H28" s="24"/>
      <c r="I28" s="24">
        <v>2</v>
      </c>
      <c r="J28" s="24">
        <v>2</v>
      </c>
      <c r="K28" s="24">
        <v>2</v>
      </c>
      <c r="L28" s="21"/>
      <c r="M28" s="21">
        <v>2</v>
      </c>
      <c r="N28" s="21"/>
      <c r="O28" s="21"/>
      <c r="P28" s="21"/>
      <c r="Q28" s="21"/>
      <c r="R28" s="21"/>
      <c r="S28" s="21"/>
      <c r="T28" s="21"/>
      <c r="U28" s="21"/>
      <c r="V28" s="21">
        <v>2</v>
      </c>
      <c r="W28" s="21">
        <v>2</v>
      </c>
      <c r="X28" s="21">
        <v>2</v>
      </c>
      <c r="Y28" s="21"/>
      <c r="Z28" s="21">
        <v>4</v>
      </c>
      <c r="AA28" s="21"/>
      <c r="AB28" s="21"/>
      <c r="AC28" s="21">
        <v>3</v>
      </c>
      <c r="AD28" s="21"/>
      <c r="AE28" s="21">
        <v>2</v>
      </c>
      <c r="AF28" s="21">
        <v>2</v>
      </c>
      <c r="AG28" s="21"/>
      <c r="AH28" s="21"/>
      <c r="AI28" s="21"/>
    </row>
    <row r="29" spans="1:35" s="22" customFormat="1" ht="15" customHeight="1">
      <c r="A29" s="5"/>
      <c r="B29" s="19">
        <f>'[1]14年分专业招生计划'!B27</f>
        <v>580103</v>
      </c>
      <c r="C29" s="20" t="str">
        <f>'[1]14年分专业招生计划'!C27</f>
        <v>数控技术(数控加工技术方向)</v>
      </c>
      <c r="D29" s="11">
        <f>'[1]14年分专业招生计划'!D27</f>
        <v>120</v>
      </c>
      <c r="E29" s="11">
        <f t="shared" si="4"/>
        <v>44</v>
      </c>
      <c r="F29" s="16">
        <f t="shared" si="2"/>
        <v>76</v>
      </c>
      <c r="G29" s="24"/>
      <c r="H29" s="24"/>
      <c r="I29" s="24">
        <v>2</v>
      </c>
      <c r="J29" s="24"/>
      <c r="K29" s="24">
        <v>2</v>
      </c>
      <c r="L29" s="21">
        <v>3</v>
      </c>
      <c r="M29" s="21">
        <v>2</v>
      </c>
      <c r="N29" s="21"/>
      <c r="O29" s="21"/>
      <c r="P29" s="21"/>
      <c r="Q29" s="21">
        <v>2</v>
      </c>
      <c r="R29" s="21">
        <v>3</v>
      </c>
      <c r="S29" s="21">
        <v>2</v>
      </c>
      <c r="T29" s="21"/>
      <c r="U29" s="21">
        <v>2</v>
      </c>
      <c r="V29" s="21">
        <v>3</v>
      </c>
      <c r="W29" s="21">
        <v>3</v>
      </c>
      <c r="X29" s="21">
        <v>2</v>
      </c>
      <c r="Y29" s="21"/>
      <c r="Z29" s="21">
        <v>4</v>
      </c>
      <c r="AA29" s="21"/>
      <c r="AB29" s="21">
        <v>2</v>
      </c>
      <c r="AC29" s="21">
        <v>3</v>
      </c>
      <c r="AD29" s="21">
        <v>1</v>
      </c>
      <c r="AE29" s="21">
        <v>2</v>
      </c>
      <c r="AF29" s="21">
        <v>2</v>
      </c>
      <c r="AG29" s="21">
        <v>2</v>
      </c>
      <c r="AH29" s="21"/>
      <c r="AI29" s="21">
        <v>2</v>
      </c>
    </row>
    <row r="30" spans="1:35" s="22" customFormat="1" ht="15" customHeight="1">
      <c r="A30" s="5"/>
      <c r="B30" s="19">
        <f>'[1]14年分专业招生计划'!B28</f>
        <v>580103</v>
      </c>
      <c r="C30" s="20" t="str">
        <f>'[1]14年分专业招生计划'!C28</f>
        <v>数控技术(数控设备应用与维护技术方向)</v>
      </c>
      <c r="D30" s="11">
        <f>'[1]14年分专业招生计划'!D28</f>
        <v>60</v>
      </c>
      <c r="E30" s="11">
        <f t="shared" si="4"/>
        <v>10</v>
      </c>
      <c r="F30" s="16">
        <f t="shared" si="2"/>
        <v>50</v>
      </c>
      <c r="G30" s="24"/>
      <c r="H30" s="24"/>
      <c r="I30" s="24"/>
      <c r="J30" s="24">
        <v>2</v>
      </c>
      <c r="K30" s="2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>
        <v>2</v>
      </c>
      <c r="W30" s="21">
        <v>2</v>
      </c>
      <c r="X30" s="21"/>
      <c r="Y30" s="21"/>
      <c r="Z30" s="21">
        <v>4</v>
      </c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s="22" customFormat="1" ht="15" customHeight="1">
      <c r="A31" s="5"/>
      <c r="B31" s="19">
        <f>'[1]14年分专业招生计划'!B29</f>
        <v>0</v>
      </c>
      <c r="C31" s="20" t="str">
        <f>'[1]14年分专业招生计划'!C29</f>
        <v>小计</v>
      </c>
      <c r="D31" s="16">
        <f>'[1]14年分专业招生计划'!D29</f>
        <v>896</v>
      </c>
      <c r="E31" s="16">
        <f>SUM(E21:E30)</f>
        <v>339</v>
      </c>
      <c r="F31" s="16">
        <f aca="true" t="shared" si="5" ref="F31:AI31">SUM(F21:F30)</f>
        <v>557</v>
      </c>
      <c r="G31" s="16">
        <f t="shared" si="5"/>
        <v>0</v>
      </c>
      <c r="H31" s="16">
        <f t="shared" si="5"/>
        <v>0</v>
      </c>
      <c r="I31" s="16">
        <f t="shared" si="5"/>
        <v>13</v>
      </c>
      <c r="J31" s="16">
        <f t="shared" si="5"/>
        <v>12</v>
      </c>
      <c r="K31" s="16">
        <f t="shared" si="5"/>
        <v>14</v>
      </c>
      <c r="L31" s="16">
        <f t="shared" si="5"/>
        <v>23</v>
      </c>
      <c r="M31" s="16">
        <f t="shared" si="5"/>
        <v>22</v>
      </c>
      <c r="N31" s="16">
        <f t="shared" si="5"/>
        <v>7</v>
      </c>
      <c r="O31" s="16">
        <f t="shared" si="5"/>
        <v>0</v>
      </c>
      <c r="P31" s="16">
        <f t="shared" si="5"/>
        <v>5</v>
      </c>
      <c r="Q31" s="16">
        <f t="shared" si="5"/>
        <v>11</v>
      </c>
      <c r="R31" s="16">
        <f t="shared" si="5"/>
        <v>17</v>
      </c>
      <c r="S31" s="16">
        <f t="shared" si="5"/>
        <v>8</v>
      </c>
      <c r="T31" s="16">
        <f t="shared" si="5"/>
        <v>6</v>
      </c>
      <c r="U31" s="16">
        <f t="shared" si="5"/>
        <v>12</v>
      </c>
      <c r="V31" s="16">
        <f t="shared" si="5"/>
        <v>23</v>
      </c>
      <c r="W31" s="16">
        <f t="shared" si="5"/>
        <v>24</v>
      </c>
      <c r="X31" s="16">
        <f t="shared" si="5"/>
        <v>12</v>
      </c>
      <c r="Y31" s="16">
        <f t="shared" si="5"/>
        <v>6</v>
      </c>
      <c r="Z31" s="16">
        <f t="shared" si="5"/>
        <v>40</v>
      </c>
      <c r="AA31" s="16">
        <f t="shared" si="5"/>
        <v>2</v>
      </c>
      <c r="AB31" s="16">
        <f t="shared" si="5"/>
        <v>10</v>
      </c>
      <c r="AC31" s="16">
        <f t="shared" si="5"/>
        <v>19</v>
      </c>
      <c r="AD31" s="16">
        <f t="shared" si="5"/>
        <v>3</v>
      </c>
      <c r="AE31" s="16">
        <f t="shared" si="5"/>
        <v>16</v>
      </c>
      <c r="AF31" s="16">
        <f t="shared" si="5"/>
        <v>17</v>
      </c>
      <c r="AG31" s="16">
        <f t="shared" si="5"/>
        <v>4</v>
      </c>
      <c r="AH31" s="16">
        <f t="shared" si="5"/>
        <v>4</v>
      </c>
      <c r="AI31" s="16">
        <f t="shared" si="5"/>
        <v>9</v>
      </c>
    </row>
    <row r="32" spans="1:35" s="22" customFormat="1" ht="15" customHeight="1">
      <c r="A32" s="5" t="str">
        <f>'[1]14年分专业招生计划'!A30</f>
        <v>航空电子电气工程学院</v>
      </c>
      <c r="B32" s="19">
        <f>'[1]14年分专业招生计划'!B30</f>
        <v>580309</v>
      </c>
      <c r="C32" s="20" t="str">
        <f>'[1]14年分专业招生计划'!C30</f>
        <v>导弹维修</v>
      </c>
      <c r="D32" s="11">
        <f>'[1]14年分专业招生计划'!D30</f>
        <v>120</v>
      </c>
      <c r="E32" s="11">
        <f t="shared" si="4"/>
        <v>78</v>
      </c>
      <c r="F32" s="16">
        <f t="shared" si="2"/>
        <v>42</v>
      </c>
      <c r="G32" s="24">
        <v>2</v>
      </c>
      <c r="H32" s="24"/>
      <c r="I32" s="24">
        <v>3</v>
      </c>
      <c r="J32" s="24">
        <v>2</v>
      </c>
      <c r="K32" s="24">
        <v>2</v>
      </c>
      <c r="L32" s="21">
        <v>2</v>
      </c>
      <c r="M32" s="21">
        <v>2</v>
      </c>
      <c r="N32" s="21">
        <v>2</v>
      </c>
      <c r="O32" s="21"/>
      <c r="P32" s="21">
        <v>2</v>
      </c>
      <c r="Q32" s="21">
        <v>2</v>
      </c>
      <c r="R32" s="21">
        <v>3</v>
      </c>
      <c r="S32" s="21">
        <v>2</v>
      </c>
      <c r="T32" s="21"/>
      <c r="U32" s="21">
        <v>10</v>
      </c>
      <c r="V32" s="21">
        <v>10</v>
      </c>
      <c r="W32" s="21">
        <v>3</v>
      </c>
      <c r="X32" s="21">
        <v>2</v>
      </c>
      <c r="Y32" s="21">
        <v>8</v>
      </c>
      <c r="Z32" s="21">
        <v>4</v>
      </c>
      <c r="AA32" s="21"/>
      <c r="AB32" s="21">
        <v>2</v>
      </c>
      <c r="AC32" s="21">
        <v>2</v>
      </c>
      <c r="AD32" s="21">
        <v>2</v>
      </c>
      <c r="AE32" s="21">
        <v>2</v>
      </c>
      <c r="AF32" s="21">
        <v>3</v>
      </c>
      <c r="AG32" s="21">
        <v>2</v>
      </c>
      <c r="AH32" s="21">
        <v>2</v>
      </c>
      <c r="AI32" s="21">
        <v>2</v>
      </c>
    </row>
    <row r="33" spans="1:35" s="22" customFormat="1" ht="15" customHeight="1">
      <c r="A33" s="5"/>
      <c r="B33" s="19">
        <f>'[1]14年分专业招生计划'!B31</f>
        <v>580309</v>
      </c>
      <c r="C33" s="20" t="str">
        <f>'[1]14年分专业招生计划'!C31</f>
        <v>导弹维修（空军定向培养直招士官方向）</v>
      </c>
      <c r="D33" s="11">
        <f>'[1]14年分专业招生计划'!D31</f>
        <v>40</v>
      </c>
      <c r="E33" s="11">
        <f t="shared" si="4"/>
        <v>20</v>
      </c>
      <c r="F33" s="16">
        <f t="shared" si="2"/>
        <v>20</v>
      </c>
      <c r="G33" s="24"/>
      <c r="H33" s="24"/>
      <c r="I33" s="24"/>
      <c r="J33" s="24"/>
      <c r="K33" s="24"/>
      <c r="L33" s="21"/>
      <c r="M33" s="21"/>
      <c r="N33" s="21"/>
      <c r="O33" s="21"/>
      <c r="P33" s="21"/>
      <c r="Q33" s="21"/>
      <c r="R33" s="21"/>
      <c r="S33" s="21"/>
      <c r="T33" s="21"/>
      <c r="U33" s="21">
        <v>10</v>
      </c>
      <c r="V33" s="21"/>
      <c r="W33" s="21"/>
      <c r="X33" s="21"/>
      <c r="Y33" s="21"/>
      <c r="Z33" s="21"/>
      <c r="AA33" s="21"/>
      <c r="AB33" s="21">
        <v>10</v>
      </c>
      <c r="AC33" s="21"/>
      <c r="AD33" s="21"/>
      <c r="AE33" s="21"/>
      <c r="AF33" s="21"/>
      <c r="AG33" s="21"/>
      <c r="AH33" s="21"/>
      <c r="AI33" s="21"/>
    </row>
    <row r="34" spans="1:35" s="22" customFormat="1" ht="15" customHeight="1">
      <c r="A34" s="5"/>
      <c r="B34" s="19">
        <f>'[1]14年分专业招生计划'!B32</f>
        <v>580309</v>
      </c>
      <c r="C34" s="20" t="str">
        <f>'[1]14年分专业招生计划'!C32</f>
        <v>导弹维修（二炮定向培养直招士官方向）</v>
      </c>
      <c r="D34" s="11">
        <f>'[1]14年分专业招生计划'!D32</f>
        <v>100</v>
      </c>
      <c r="E34" s="11">
        <f t="shared" si="4"/>
        <v>70</v>
      </c>
      <c r="F34" s="16">
        <f t="shared" si="2"/>
        <v>30</v>
      </c>
      <c r="G34" s="24"/>
      <c r="H34" s="24"/>
      <c r="I34" s="24"/>
      <c r="J34" s="24"/>
      <c r="K34" s="24"/>
      <c r="L34" s="21"/>
      <c r="M34" s="21"/>
      <c r="N34" s="21"/>
      <c r="O34" s="21"/>
      <c r="P34" s="21"/>
      <c r="Q34" s="21"/>
      <c r="R34" s="21"/>
      <c r="S34" s="21"/>
      <c r="T34" s="21">
        <v>10</v>
      </c>
      <c r="U34" s="21"/>
      <c r="V34" s="21"/>
      <c r="W34" s="21">
        <v>10</v>
      </c>
      <c r="X34" s="21"/>
      <c r="Y34" s="21"/>
      <c r="Z34" s="21"/>
      <c r="AA34" s="21">
        <v>10</v>
      </c>
      <c r="AB34" s="21">
        <v>20</v>
      </c>
      <c r="AC34" s="21"/>
      <c r="AD34" s="21"/>
      <c r="AE34" s="21">
        <v>20</v>
      </c>
      <c r="AF34" s="21"/>
      <c r="AG34" s="21"/>
      <c r="AH34" s="21"/>
      <c r="AI34" s="21"/>
    </row>
    <row r="35" spans="1:35" s="22" customFormat="1" ht="15" customHeight="1">
      <c r="A35" s="5"/>
      <c r="B35" s="19">
        <f>'[1]14年分专业招生计划'!B33</f>
        <v>520531</v>
      </c>
      <c r="C35" s="20" t="str">
        <f>'[1]14年分专业招生计划'!C33</f>
        <v>航空电子信息技术</v>
      </c>
      <c r="D35" s="11">
        <f>'[1]14年分专业招生计划'!D33</f>
        <v>120</v>
      </c>
      <c r="E35" s="11">
        <f t="shared" si="4"/>
        <v>83</v>
      </c>
      <c r="F35" s="16">
        <f t="shared" si="2"/>
        <v>37</v>
      </c>
      <c r="G35" s="24"/>
      <c r="H35" s="24"/>
      <c r="I35" s="24">
        <v>3</v>
      </c>
      <c r="J35" s="24">
        <v>2</v>
      </c>
      <c r="K35" s="24">
        <v>3</v>
      </c>
      <c r="L35" s="21">
        <v>6</v>
      </c>
      <c r="M35" s="21">
        <v>6</v>
      </c>
      <c r="N35" s="21">
        <v>2</v>
      </c>
      <c r="O35" s="21"/>
      <c r="P35" s="21">
        <v>2</v>
      </c>
      <c r="Q35" s="21">
        <v>3</v>
      </c>
      <c r="R35" s="21">
        <v>6</v>
      </c>
      <c r="S35" s="21">
        <v>2</v>
      </c>
      <c r="T35" s="21">
        <v>2</v>
      </c>
      <c r="U35" s="21">
        <v>3</v>
      </c>
      <c r="V35" s="21">
        <v>5</v>
      </c>
      <c r="W35" s="21">
        <v>3</v>
      </c>
      <c r="X35" s="21">
        <v>2</v>
      </c>
      <c r="Y35" s="21">
        <v>2</v>
      </c>
      <c r="Z35" s="21">
        <v>10</v>
      </c>
      <c r="AA35" s="21"/>
      <c r="AB35" s="21">
        <v>3</v>
      </c>
      <c r="AC35" s="21">
        <v>2</v>
      </c>
      <c r="AD35" s="21">
        <v>2</v>
      </c>
      <c r="AE35" s="21">
        <v>3</v>
      </c>
      <c r="AF35" s="21">
        <v>4</v>
      </c>
      <c r="AG35" s="21">
        <v>3</v>
      </c>
      <c r="AH35" s="21">
        <v>2</v>
      </c>
      <c r="AI35" s="21">
        <v>2</v>
      </c>
    </row>
    <row r="36" spans="1:35" s="22" customFormat="1" ht="15" customHeight="1">
      <c r="A36" s="5"/>
      <c r="B36" s="19">
        <f>'[1]14年分专业招生计划'!B34</f>
        <v>520509</v>
      </c>
      <c r="C36" s="20" t="str">
        <f>'[1]14年分专业招生计划'!C34</f>
        <v>航空电子信息技术（单招）</v>
      </c>
      <c r="D36" s="11">
        <f>'[1]14年分专业招生计划'!D34</f>
        <v>76</v>
      </c>
      <c r="E36" s="11">
        <f t="shared" si="4"/>
        <v>0</v>
      </c>
      <c r="F36" s="16">
        <f t="shared" si="2"/>
        <v>76</v>
      </c>
      <c r="G36" s="24"/>
      <c r="H36" s="24"/>
      <c r="I36" s="24"/>
      <c r="J36" s="24"/>
      <c r="K36" s="2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22" customFormat="1" ht="15" customHeight="1">
      <c r="A37" s="5"/>
      <c r="B37" s="19">
        <f>'[1]14年分专业招生计划'!B35</f>
        <v>590202</v>
      </c>
      <c r="C37" s="20" t="str">
        <f>'[1]14年分专业招生计划'!C35</f>
        <v>应用电子技术</v>
      </c>
      <c r="D37" s="11">
        <f>'[1]14年分专业招生计划'!D35</f>
        <v>120</v>
      </c>
      <c r="E37" s="11">
        <f t="shared" si="4"/>
        <v>55</v>
      </c>
      <c r="F37" s="16">
        <f t="shared" si="2"/>
        <v>65</v>
      </c>
      <c r="G37" s="24"/>
      <c r="H37" s="24"/>
      <c r="I37" s="24">
        <v>2</v>
      </c>
      <c r="J37" s="24"/>
      <c r="K37" s="24">
        <v>3</v>
      </c>
      <c r="L37" s="21">
        <v>4</v>
      </c>
      <c r="M37" s="21">
        <v>4</v>
      </c>
      <c r="N37" s="21">
        <v>2</v>
      </c>
      <c r="O37" s="21"/>
      <c r="P37" s="21"/>
      <c r="Q37" s="21"/>
      <c r="R37" s="21">
        <v>4</v>
      </c>
      <c r="S37" s="21">
        <v>2</v>
      </c>
      <c r="T37" s="21"/>
      <c r="U37" s="21">
        <v>2</v>
      </c>
      <c r="V37" s="21">
        <v>3</v>
      </c>
      <c r="W37" s="21">
        <v>2</v>
      </c>
      <c r="X37" s="21">
        <v>2</v>
      </c>
      <c r="Y37" s="21">
        <v>3</v>
      </c>
      <c r="Z37" s="21">
        <v>10</v>
      </c>
      <c r="AA37" s="21"/>
      <c r="AB37" s="21">
        <v>2</v>
      </c>
      <c r="AC37" s="21">
        <v>4</v>
      </c>
      <c r="AD37" s="21"/>
      <c r="AE37" s="21">
        <v>2</v>
      </c>
      <c r="AF37" s="21">
        <v>4</v>
      </c>
      <c r="AG37" s="21"/>
      <c r="AH37" s="21"/>
      <c r="AI37" s="21"/>
    </row>
    <row r="38" spans="1:35" s="22" customFormat="1" ht="15" customHeight="1">
      <c r="A38" s="5"/>
      <c r="B38" s="19">
        <f>'[1]14年分专业招生计划'!B36</f>
        <v>590202</v>
      </c>
      <c r="C38" s="20" t="str">
        <f>'[1]14年分专业招生计划'!C36</f>
        <v>应用电子技术（二炮定向培养直招士官方向）</v>
      </c>
      <c r="D38" s="11">
        <f>'[1]14年分专业招生计划'!D36</f>
        <v>50</v>
      </c>
      <c r="E38" s="11">
        <f t="shared" si="4"/>
        <v>30</v>
      </c>
      <c r="F38" s="16">
        <f t="shared" si="2"/>
        <v>20</v>
      </c>
      <c r="G38" s="24"/>
      <c r="H38" s="24"/>
      <c r="I38" s="24"/>
      <c r="J38" s="24"/>
      <c r="K38" s="24"/>
      <c r="L38" s="21"/>
      <c r="M38" s="21"/>
      <c r="N38" s="21"/>
      <c r="O38" s="21"/>
      <c r="P38" s="21"/>
      <c r="Q38" s="21"/>
      <c r="R38" s="21"/>
      <c r="S38" s="21"/>
      <c r="T38" s="21">
        <v>10</v>
      </c>
      <c r="U38" s="21"/>
      <c r="V38" s="21"/>
      <c r="W38" s="21">
        <v>10</v>
      </c>
      <c r="X38" s="21"/>
      <c r="Y38" s="21"/>
      <c r="Z38" s="21"/>
      <c r="AA38" s="21">
        <v>10</v>
      </c>
      <c r="AB38" s="21"/>
      <c r="AC38" s="21"/>
      <c r="AD38" s="21"/>
      <c r="AE38" s="21"/>
      <c r="AF38" s="21"/>
      <c r="AG38" s="21"/>
      <c r="AH38" s="21"/>
      <c r="AI38" s="21"/>
    </row>
    <row r="39" spans="1:35" s="22" customFormat="1" ht="15" customHeight="1">
      <c r="A39" s="5"/>
      <c r="B39" s="19">
        <f>'[1]14年分专业招生计划'!B37</f>
        <v>580202</v>
      </c>
      <c r="C39" s="20" t="str">
        <f>'[1]14年分专业招生计划'!C37</f>
        <v>电气自动化技术</v>
      </c>
      <c r="D39" s="11">
        <f>'[1]14年分专业招生计划'!D37</f>
        <v>120</v>
      </c>
      <c r="E39" s="11">
        <f t="shared" si="4"/>
        <v>40</v>
      </c>
      <c r="F39" s="16">
        <f t="shared" si="2"/>
        <v>80</v>
      </c>
      <c r="G39" s="24"/>
      <c r="H39" s="24"/>
      <c r="I39" s="24">
        <v>2</v>
      </c>
      <c r="J39" s="24">
        <v>2</v>
      </c>
      <c r="K39" s="24">
        <v>2</v>
      </c>
      <c r="L39" s="21">
        <v>4</v>
      </c>
      <c r="M39" s="21">
        <v>3</v>
      </c>
      <c r="N39" s="21"/>
      <c r="O39" s="21"/>
      <c r="P39" s="21"/>
      <c r="Q39" s="21">
        <v>2</v>
      </c>
      <c r="R39" s="21">
        <v>4</v>
      </c>
      <c r="S39" s="21"/>
      <c r="T39" s="21"/>
      <c r="U39" s="21"/>
      <c r="V39" s="21">
        <v>3</v>
      </c>
      <c r="W39" s="21">
        <v>2</v>
      </c>
      <c r="X39" s="21"/>
      <c r="Y39" s="21"/>
      <c r="Z39" s="21">
        <v>6</v>
      </c>
      <c r="AA39" s="21"/>
      <c r="AB39" s="21">
        <v>2</v>
      </c>
      <c r="AC39" s="21">
        <v>2</v>
      </c>
      <c r="AD39" s="21"/>
      <c r="AE39" s="21">
        <v>2</v>
      </c>
      <c r="AF39" s="21">
        <v>4</v>
      </c>
      <c r="AG39" s="21"/>
      <c r="AH39" s="21"/>
      <c r="AI39" s="21"/>
    </row>
    <row r="40" spans="1:35" s="22" customFormat="1" ht="15" customHeight="1">
      <c r="A40" s="5"/>
      <c r="B40" s="19">
        <f>'[1]14年分专业招生计划'!B38</f>
        <v>520509</v>
      </c>
      <c r="C40" s="20" t="str">
        <f>'[1]14年分专业招生计划'!C38</f>
        <v>航空通信技术</v>
      </c>
      <c r="D40" s="11">
        <f>'[1]14年分专业招生计划'!D38</f>
        <v>120</v>
      </c>
      <c r="E40" s="11">
        <f t="shared" si="4"/>
        <v>60</v>
      </c>
      <c r="F40" s="16">
        <f t="shared" si="2"/>
        <v>60</v>
      </c>
      <c r="G40" s="24"/>
      <c r="H40" s="24"/>
      <c r="I40" s="24">
        <v>2</v>
      </c>
      <c r="J40" s="24"/>
      <c r="K40" s="24">
        <v>2</v>
      </c>
      <c r="L40" s="21">
        <v>3</v>
      </c>
      <c r="M40" s="21">
        <v>2</v>
      </c>
      <c r="N40" s="21"/>
      <c r="O40" s="21"/>
      <c r="P40" s="21">
        <v>2</v>
      </c>
      <c r="Q40" s="21">
        <v>2</v>
      </c>
      <c r="R40" s="21">
        <v>3</v>
      </c>
      <c r="S40" s="21">
        <v>2</v>
      </c>
      <c r="T40" s="21"/>
      <c r="U40" s="21">
        <v>2</v>
      </c>
      <c r="V40" s="21">
        <v>3</v>
      </c>
      <c r="W40" s="21">
        <v>5</v>
      </c>
      <c r="X40" s="21">
        <v>3</v>
      </c>
      <c r="Y40" s="21">
        <v>2</v>
      </c>
      <c r="Z40" s="21">
        <v>8</v>
      </c>
      <c r="AA40" s="21"/>
      <c r="AB40" s="21">
        <v>2</v>
      </c>
      <c r="AC40" s="21">
        <v>2</v>
      </c>
      <c r="AD40" s="21">
        <v>2</v>
      </c>
      <c r="AE40" s="21">
        <v>3</v>
      </c>
      <c r="AF40" s="21">
        <v>3</v>
      </c>
      <c r="AG40" s="21">
        <v>2</v>
      </c>
      <c r="AH40" s="21">
        <v>2</v>
      </c>
      <c r="AI40" s="21">
        <v>3</v>
      </c>
    </row>
    <row r="41" spans="1:35" ht="15" customHeight="1">
      <c r="A41" s="5"/>
      <c r="B41" s="19">
        <f>'[1]14年分专业招生计划'!B39</f>
        <v>0</v>
      </c>
      <c r="C41" s="20" t="str">
        <f>'[1]14年分专业招生计划'!C39</f>
        <v>小计</v>
      </c>
      <c r="D41" s="16">
        <f>'[1]14年分专业招生计划'!D39</f>
        <v>866</v>
      </c>
      <c r="E41" s="16">
        <f>SUM(E32:E40)</f>
        <v>436</v>
      </c>
      <c r="F41" s="16">
        <f aca="true" t="shared" si="6" ref="F41:AI41">SUM(F32:F40)</f>
        <v>430</v>
      </c>
      <c r="G41" s="16">
        <f t="shared" si="6"/>
        <v>2</v>
      </c>
      <c r="H41" s="16">
        <f t="shared" si="6"/>
        <v>0</v>
      </c>
      <c r="I41" s="16">
        <f t="shared" si="6"/>
        <v>12</v>
      </c>
      <c r="J41" s="16">
        <f t="shared" si="6"/>
        <v>6</v>
      </c>
      <c r="K41" s="16">
        <f t="shared" si="6"/>
        <v>12</v>
      </c>
      <c r="L41" s="16">
        <f t="shared" si="6"/>
        <v>19</v>
      </c>
      <c r="M41" s="16">
        <f t="shared" si="6"/>
        <v>17</v>
      </c>
      <c r="N41" s="16">
        <f t="shared" si="6"/>
        <v>6</v>
      </c>
      <c r="O41" s="16">
        <f t="shared" si="6"/>
        <v>0</v>
      </c>
      <c r="P41" s="16">
        <f t="shared" si="6"/>
        <v>6</v>
      </c>
      <c r="Q41" s="16">
        <f t="shared" si="6"/>
        <v>9</v>
      </c>
      <c r="R41" s="16">
        <f t="shared" si="6"/>
        <v>20</v>
      </c>
      <c r="S41" s="16">
        <f t="shared" si="6"/>
        <v>8</v>
      </c>
      <c r="T41" s="16">
        <f t="shared" si="6"/>
        <v>22</v>
      </c>
      <c r="U41" s="16">
        <f t="shared" si="6"/>
        <v>27</v>
      </c>
      <c r="V41" s="16">
        <f t="shared" si="6"/>
        <v>24</v>
      </c>
      <c r="W41" s="16">
        <f t="shared" si="6"/>
        <v>35</v>
      </c>
      <c r="X41" s="16">
        <f t="shared" si="6"/>
        <v>9</v>
      </c>
      <c r="Y41" s="16">
        <f t="shared" si="6"/>
        <v>15</v>
      </c>
      <c r="Z41" s="16">
        <f t="shared" si="6"/>
        <v>38</v>
      </c>
      <c r="AA41" s="16">
        <f t="shared" si="6"/>
        <v>20</v>
      </c>
      <c r="AB41" s="16">
        <f t="shared" si="6"/>
        <v>41</v>
      </c>
      <c r="AC41" s="16">
        <f t="shared" si="6"/>
        <v>12</v>
      </c>
      <c r="AD41" s="16">
        <f t="shared" si="6"/>
        <v>6</v>
      </c>
      <c r="AE41" s="16">
        <f t="shared" si="6"/>
        <v>32</v>
      </c>
      <c r="AF41" s="16">
        <f t="shared" si="6"/>
        <v>18</v>
      </c>
      <c r="AG41" s="16">
        <f t="shared" si="6"/>
        <v>7</v>
      </c>
      <c r="AH41" s="16">
        <f t="shared" si="6"/>
        <v>6</v>
      </c>
      <c r="AI41" s="16">
        <f t="shared" si="6"/>
        <v>7</v>
      </c>
    </row>
    <row r="42" spans="1:35" ht="15" customHeight="1">
      <c r="A42" s="5" t="str">
        <f>'[1]14年分专业招生计划'!A40</f>
        <v>航空服务与管理系</v>
      </c>
      <c r="B42" s="19">
        <f>'[1]14年分专业招生计划'!B40</f>
        <v>520504</v>
      </c>
      <c r="C42" s="20" t="str">
        <f>'[1]14年分专业招生计划'!C40</f>
        <v>航空服务（空中乘务方向）</v>
      </c>
      <c r="D42" s="11">
        <f>'[1]14年分专业招生计划'!D40</f>
        <v>150</v>
      </c>
      <c r="E42" s="11">
        <f t="shared" si="4"/>
        <v>65</v>
      </c>
      <c r="F42" s="16">
        <f t="shared" si="2"/>
        <v>85</v>
      </c>
      <c r="G42" s="24"/>
      <c r="H42" s="24"/>
      <c r="I42" s="24">
        <v>2</v>
      </c>
      <c r="J42" s="24"/>
      <c r="K42" s="24"/>
      <c r="L42" s="25">
        <v>5</v>
      </c>
      <c r="M42" s="25">
        <v>6</v>
      </c>
      <c r="N42" s="25">
        <v>3</v>
      </c>
      <c r="O42" s="21"/>
      <c r="P42" s="21">
        <v>2</v>
      </c>
      <c r="Q42" s="21">
        <v>2</v>
      </c>
      <c r="R42" s="25">
        <v>10</v>
      </c>
      <c r="S42" s="21">
        <v>1</v>
      </c>
      <c r="T42" s="21">
        <v>2</v>
      </c>
      <c r="U42" s="25">
        <v>3</v>
      </c>
      <c r="V42" s="25">
        <v>4</v>
      </c>
      <c r="W42" s="25">
        <v>5</v>
      </c>
      <c r="X42" s="25">
        <v>4</v>
      </c>
      <c r="Y42" s="21">
        <v>2</v>
      </c>
      <c r="Z42" s="21">
        <v>2</v>
      </c>
      <c r="AA42" s="21"/>
      <c r="AB42" s="25">
        <v>3</v>
      </c>
      <c r="AC42" s="21">
        <v>2</v>
      </c>
      <c r="AD42" s="21">
        <v>2</v>
      </c>
      <c r="AE42" s="21">
        <v>2</v>
      </c>
      <c r="AF42" s="21"/>
      <c r="AG42" s="21"/>
      <c r="AH42" s="21"/>
      <c r="AI42" s="25">
        <v>3</v>
      </c>
    </row>
    <row r="43" spans="1:35" ht="15" customHeight="1">
      <c r="A43" s="5"/>
      <c r="B43" s="19">
        <f>'[1]14年分专业招生计划'!B41</f>
        <v>520504</v>
      </c>
      <c r="C43" s="20" t="str">
        <f>'[1]14年分专业招生计划'!C41</f>
        <v>航空服务（空中乘务方向）（单招）</v>
      </c>
      <c r="D43" s="11">
        <f>'[1]14年分专业招生计划'!D41</f>
        <v>48</v>
      </c>
      <c r="E43" s="11">
        <f t="shared" si="4"/>
        <v>0</v>
      </c>
      <c r="F43" s="16">
        <f t="shared" si="2"/>
        <v>48</v>
      </c>
      <c r="G43" s="24"/>
      <c r="H43" s="24"/>
      <c r="I43" s="24"/>
      <c r="J43" s="24"/>
      <c r="K43" s="24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>
      <c r="A44" s="5"/>
      <c r="B44" s="19">
        <f>'[1]14年分专业招生计划'!B42</f>
        <v>520504</v>
      </c>
      <c r="C44" s="20" t="str">
        <f>'[1]14年分专业招生计划'!C42</f>
        <v>航空服务（地面服务方向）</v>
      </c>
      <c r="D44" s="11">
        <f>'[1]14年分专业招生计划'!D42</f>
        <v>155</v>
      </c>
      <c r="E44" s="11">
        <f t="shared" si="4"/>
        <v>93</v>
      </c>
      <c r="F44" s="16">
        <f t="shared" si="2"/>
        <v>62</v>
      </c>
      <c r="G44" s="24"/>
      <c r="H44" s="24">
        <v>1</v>
      </c>
      <c r="I44" s="26">
        <v>3</v>
      </c>
      <c r="J44" s="24"/>
      <c r="K44" s="24">
        <v>2</v>
      </c>
      <c r="L44" s="25">
        <v>5</v>
      </c>
      <c r="M44" s="25">
        <v>7</v>
      </c>
      <c r="N44" s="25">
        <v>3</v>
      </c>
      <c r="O44" s="21"/>
      <c r="P44" s="21">
        <v>2</v>
      </c>
      <c r="Q44" s="21">
        <v>2</v>
      </c>
      <c r="R44" s="25">
        <v>10</v>
      </c>
      <c r="S44" s="21">
        <v>2</v>
      </c>
      <c r="T44" s="21">
        <v>2</v>
      </c>
      <c r="U44" s="25">
        <v>4</v>
      </c>
      <c r="V44" s="25">
        <v>5</v>
      </c>
      <c r="W44" s="25">
        <v>7</v>
      </c>
      <c r="X44" s="25">
        <v>4</v>
      </c>
      <c r="Y44" s="21">
        <v>3</v>
      </c>
      <c r="Z44" s="21">
        <v>3</v>
      </c>
      <c r="AA44" s="21">
        <v>2</v>
      </c>
      <c r="AB44" s="25">
        <v>6</v>
      </c>
      <c r="AC44" s="21">
        <v>2</v>
      </c>
      <c r="AD44" s="25">
        <v>4</v>
      </c>
      <c r="AE44" s="21">
        <v>3</v>
      </c>
      <c r="AF44" s="25">
        <v>4</v>
      </c>
      <c r="AG44" s="21">
        <v>2</v>
      </c>
      <c r="AH44" s="21">
        <v>2</v>
      </c>
      <c r="AI44" s="25">
        <v>3</v>
      </c>
    </row>
    <row r="45" spans="1:35" ht="15" customHeight="1">
      <c r="A45" s="5"/>
      <c r="B45" s="19">
        <f>'[1]14年分专业招生计划'!B43</f>
        <v>520504</v>
      </c>
      <c r="C45" s="20" t="str">
        <f>'[1]14年分专业招生计划'!C43</f>
        <v>航空服务（地面服务方向）（单招）</v>
      </c>
      <c r="D45" s="11">
        <f>'[1]14年分专业招生计划'!D43</f>
        <v>49</v>
      </c>
      <c r="E45" s="11">
        <f t="shared" si="4"/>
        <v>0</v>
      </c>
      <c r="F45" s="16">
        <f t="shared" si="2"/>
        <v>49</v>
      </c>
      <c r="G45" s="24"/>
      <c r="H45" s="24"/>
      <c r="I45" s="24"/>
      <c r="J45" s="24"/>
      <c r="K45" s="24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>
      <c r="A46" s="5"/>
      <c r="B46" s="19">
        <f>'[1]14年分专业招生计划'!B44</f>
        <v>640106</v>
      </c>
      <c r="C46" s="20" t="str">
        <f>'[1]14年分专业招生计划'!C44</f>
        <v>酒店管理</v>
      </c>
      <c r="D46" s="11">
        <f>'[1]14年分专业招生计划'!D44</f>
        <v>60</v>
      </c>
      <c r="E46" s="11">
        <f t="shared" si="4"/>
        <v>4</v>
      </c>
      <c r="F46" s="16">
        <f t="shared" si="2"/>
        <v>56</v>
      </c>
      <c r="G46" s="24"/>
      <c r="H46" s="24"/>
      <c r="I46" s="24"/>
      <c r="J46" s="24">
        <v>2</v>
      </c>
      <c r="K46" s="2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>
        <v>2</v>
      </c>
      <c r="AE46" s="21"/>
      <c r="AF46" s="21"/>
      <c r="AG46" s="21"/>
      <c r="AH46" s="21"/>
      <c r="AI46" s="21"/>
    </row>
    <row r="47" spans="1:35" ht="15" customHeight="1">
      <c r="A47" s="5"/>
      <c r="B47" s="19">
        <f>'[1]14年分专业招生计划'!B45</f>
        <v>640101</v>
      </c>
      <c r="C47" s="20" t="str">
        <f>'[1]14年分专业招生计划'!C45</f>
        <v>旅游管理</v>
      </c>
      <c r="D47" s="11">
        <f>'[1]14年分专业招生计划'!D45</f>
        <v>60</v>
      </c>
      <c r="E47" s="11">
        <f t="shared" si="4"/>
        <v>12</v>
      </c>
      <c r="F47" s="16">
        <f t="shared" si="2"/>
        <v>48</v>
      </c>
      <c r="G47" s="24"/>
      <c r="H47" s="24"/>
      <c r="I47" s="24"/>
      <c r="J47" s="24"/>
      <c r="K47" s="24"/>
      <c r="L47" s="21"/>
      <c r="M47" s="21"/>
      <c r="N47" s="21"/>
      <c r="O47" s="21"/>
      <c r="P47" s="21"/>
      <c r="Q47" s="21">
        <v>2</v>
      </c>
      <c r="R47" s="21"/>
      <c r="S47" s="21"/>
      <c r="T47" s="21"/>
      <c r="U47" s="21"/>
      <c r="V47" s="21"/>
      <c r="W47" s="21"/>
      <c r="X47" s="21"/>
      <c r="Y47" s="21"/>
      <c r="Z47" s="21">
        <v>7</v>
      </c>
      <c r="AA47" s="21"/>
      <c r="AB47" s="21"/>
      <c r="AC47" s="21"/>
      <c r="AD47" s="21">
        <v>3</v>
      </c>
      <c r="AE47" s="21"/>
      <c r="AF47" s="21"/>
      <c r="AG47" s="21"/>
      <c r="AH47" s="21"/>
      <c r="AI47" s="21"/>
    </row>
    <row r="48" spans="1:35" ht="15" customHeight="1">
      <c r="A48" s="5"/>
      <c r="B48" s="19">
        <f>'[1]14年分专业招生计划'!B46</f>
        <v>520511</v>
      </c>
      <c r="C48" s="20" t="str">
        <f>'[1]14年分专业招生计划'!C46</f>
        <v>民航安全技术管理</v>
      </c>
      <c r="D48" s="11">
        <f>'[1]14年分专业招生计划'!D46</f>
        <v>120</v>
      </c>
      <c r="E48" s="11">
        <f t="shared" si="4"/>
        <v>62</v>
      </c>
      <c r="F48" s="16">
        <f t="shared" si="2"/>
        <v>58</v>
      </c>
      <c r="G48" s="27">
        <v>1</v>
      </c>
      <c r="H48" s="24"/>
      <c r="I48" s="24">
        <v>2</v>
      </c>
      <c r="J48" s="24"/>
      <c r="K48" s="24">
        <v>2</v>
      </c>
      <c r="L48" s="21">
        <v>2</v>
      </c>
      <c r="M48" s="21">
        <v>3</v>
      </c>
      <c r="N48" s="21">
        <v>2</v>
      </c>
      <c r="O48" s="28">
        <v>1</v>
      </c>
      <c r="P48" s="21">
        <v>2</v>
      </c>
      <c r="Q48" s="21">
        <v>3</v>
      </c>
      <c r="R48" s="21">
        <v>3</v>
      </c>
      <c r="S48" s="21">
        <v>2</v>
      </c>
      <c r="T48" s="21">
        <v>2</v>
      </c>
      <c r="U48" s="21">
        <v>2</v>
      </c>
      <c r="V48" s="21">
        <v>2</v>
      </c>
      <c r="W48" s="21">
        <v>3</v>
      </c>
      <c r="X48" s="21">
        <v>4</v>
      </c>
      <c r="Y48" s="21">
        <v>2</v>
      </c>
      <c r="Z48" s="25">
        <v>8</v>
      </c>
      <c r="AA48" s="21">
        <v>1</v>
      </c>
      <c r="AB48" s="21">
        <v>2</v>
      </c>
      <c r="AC48" s="21">
        <v>2</v>
      </c>
      <c r="AD48" s="21">
        <v>2</v>
      </c>
      <c r="AE48" s="21">
        <v>2</v>
      </c>
      <c r="AF48" s="21">
        <v>2</v>
      </c>
      <c r="AG48" s="21">
        <v>2</v>
      </c>
      <c r="AH48" s="21">
        <v>1</v>
      </c>
      <c r="AI48" s="21">
        <v>2</v>
      </c>
    </row>
    <row r="49" spans="1:35" ht="15" customHeight="1">
      <c r="A49" s="5"/>
      <c r="B49" s="19">
        <f>'[1]14年分专业招生计划'!B47</f>
        <v>620405</v>
      </c>
      <c r="C49" s="20" t="str">
        <f>'[1]14年分专业招生计划'!C47</f>
        <v>电子商务（航空商务方向）</v>
      </c>
      <c r="D49" s="11">
        <f>'[1]14年分专业招生计划'!D47</f>
        <v>60</v>
      </c>
      <c r="E49" s="11">
        <f t="shared" si="4"/>
        <v>15</v>
      </c>
      <c r="F49" s="16">
        <f t="shared" si="2"/>
        <v>45</v>
      </c>
      <c r="G49" s="24"/>
      <c r="H49" s="24"/>
      <c r="I49" s="24"/>
      <c r="J49" s="24"/>
      <c r="K49" s="24"/>
      <c r="L49" s="21">
        <v>2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>
        <v>3</v>
      </c>
      <c r="X49" s="21"/>
      <c r="Y49" s="21">
        <v>2</v>
      </c>
      <c r="Z49" s="21">
        <v>6</v>
      </c>
      <c r="AA49" s="21"/>
      <c r="AB49" s="21"/>
      <c r="AC49" s="21">
        <v>2</v>
      </c>
      <c r="AD49" s="21"/>
      <c r="AE49" s="21"/>
      <c r="AF49" s="21"/>
      <c r="AG49" s="21"/>
      <c r="AH49" s="21"/>
      <c r="AI49" s="21"/>
    </row>
    <row r="50" spans="1:35" ht="15" customHeight="1">
      <c r="A50" s="5"/>
      <c r="B50" s="19">
        <f>'[1]14年分专业招生计划'!B48</f>
        <v>620505</v>
      </c>
      <c r="C50" s="20" t="str">
        <f>'[1]14年分专业招生计划'!C48</f>
        <v>物流管理（航空物流方向）</v>
      </c>
      <c r="D50" s="11">
        <f>'[1]14年分专业招生计划'!D48</f>
        <v>60</v>
      </c>
      <c r="E50" s="11">
        <f t="shared" si="4"/>
        <v>17</v>
      </c>
      <c r="F50" s="16">
        <f>D50-E50</f>
        <v>43</v>
      </c>
      <c r="G50" s="24"/>
      <c r="H50" s="24"/>
      <c r="I50" s="24">
        <v>2</v>
      </c>
      <c r="J50" s="24">
        <v>2</v>
      </c>
      <c r="K50" s="24"/>
      <c r="L50" s="21"/>
      <c r="M50" s="21"/>
      <c r="N50" s="21"/>
      <c r="O50" s="21"/>
      <c r="P50" s="21"/>
      <c r="Q50" s="21">
        <v>2</v>
      </c>
      <c r="R50" s="21">
        <v>2</v>
      </c>
      <c r="S50" s="21"/>
      <c r="T50" s="21"/>
      <c r="U50" s="21"/>
      <c r="V50" s="21">
        <v>2</v>
      </c>
      <c r="W50" s="21">
        <v>3</v>
      </c>
      <c r="X50" s="21"/>
      <c r="Y50" s="21"/>
      <c r="Z50" s="21">
        <v>4</v>
      </c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>
      <c r="A51" s="5"/>
      <c r="B51" s="19">
        <f>'[1]14年分专业招生计划'!B49</f>
        <v>620204</v>
      </c>
      <c r="C51" s="20" t="str">
        <f>'[1]14年分专业招生计划'!C49</f>
        <v>会计电算化</v>
      </c>
      <c r="D51" s="11">
        <f>'[1]14年分专业招生计划'!D49</f>
        <v>70</v>
      </c>
      <c r="E51" s="11">
        <f t="shared" si="4"/>
        <v>0</v>
      </c>
      <c r="F51" s="16">
        <f>D51-E51</f>
        <v>70</v>
      </c>
      <c r="G51" s="24"/>
      <c r="H51" s="24"/>
      <c r="I51" s="24"/>
      <c r="J51" s="24"/>
      <c r="K51" s="24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>
      <c r="A52" s="5"/>
      <c r="B52" s="19">
        <f>'[1]14年分专业招生计划'!B50</f>
        <v>0</v>
      </c>
      <c r="C52" s="20" t="str">
        <f>'[1]14年分专业招生计划'!C50</f>
        <v>小计</v>
      </c>
      <c r="D52" s="16">
        <f>'[1]14年分专业招生计划'!D50</f>
        <v>832</v>
      </c>
      <c r="E52" s="16">
        <f>SUM(E42:E51)</f>
        <v>268</v>
      </c>
      <c r="F52" s="16">
        <f>SUM(F42:F51)</f>
        <v>564</v>
      </c>
      <c r="G52" s="16">
        <f aca="true" t="shared" si="7" ref="G52:AI52">SUM(G42:G51)</f>
        <v>1</v>
      </c>
      <c r="H52" s="16">
        <f t="shared" si="7"/>
        <v>1</v>
      </c>
      <c r="I52" s="16">
        <f t="shared" si="7"/>
        <v>9</v>
      </c>
      <c r="J52" s="16">
        <f t="shared" si="7"/>
        <v>4</v>
      </c>
      <c r="K52" s="16">
        <f t="shared" si="7"/>
        <v>4</v>
      </c>
      <c r="L52" s="16">
        <f t="shared" si="7"/>
        <v>14</v>
      </c>
      <c r="M52" s="16">
        <f t="shared" si="7"/>
        <v>16</v>
      </c>
      <c r="N52" s="16">
        <f t="shared" si="7"/>
        <v>8</v>
      </c>
      <c r="O52" s="16">
        <f t="shared" si="7"/>
        <v>1</v>
      </c>
      <c r="P52" s="16">
        <f t="shared" si="7"/>
        <v>6</v>
      </c>
      <c r="Q52" s="16">
        <f t="shared" si="7"/>
        <v>11</v>
      </c>
      <c r="R52" s="16">
        <f t="shared" si="7"/>
        <v>25</v>
      </c>
      <c r="S52" s="16">
        <f t="shared" si="7"/>
        <v>5</v>
      </c>
      <c r="T52" s="16">
        <f t="shared" si="7"/>
        <v>6</v>
      </c>
      <c r="U52" s="16">
        <f t="shared" si="7"/>
        <v>9</v>
      </c>
      <c r="V52" s="16">
        <f t="shared" si="7"/>
        <v>13</v>
      </c>
      <c r="W52" s="16">
        <f t="shared" si="7"/>
        <v>21</v>
      </c>
      <c r="X52" s="16">
        <f t="shared" si="7"/>
        <v>12</v>
      </c>
      <c r="Y52" s="16">
        <f t="shared" si="7"/>
        <v>9</v>
      </c>
      <c r="Z52" s="16">
        <f t="shared" si="7"/>
        <v>30</v>
      </c>
      <c r="AA52" s="16">
        <f t="shared" si="7"/>
        <v>3</v>
      </c>
      <c r="AB52" s="16">
        <f t="shared" si="7"/>
        <v>11</v>
      </c>
      <c r="AC52" s="16">
        <f t="shared" si="7"/>
        <v>8</v>
      </c>
      <c r="AD52" s="16">
        <f t="shared" si="7"/>
        <v>13</v>
      </c>
      <c r="AE52" s="16">
        <f t="shared" si="7"/>
        <v>7</v>
      </c>
      <c r="AF52" s="16">
        <f t="shared" si="7"/>
        <v>6</v>
      </c>
      <c r="AG52" s="16">
        <f t="shared" si="7"/>
        <v>4</v>
      </c>
      <c r="AH52" s="16">
        <f t="shared" si="7"/>
        <v>3</v>
      </c>
      <c r="AI52" s="16">
        <f t="shared" si="7"/>
        <v>8</v>
      </c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</sheetData>
  <sheetProtection/>
  <mergeCells count="9">
    <mergeCell ref="A21:A31"/>
    <mergeCell ref="A32:A41"/>
    <mergeCell ref="A42:A52"/>
    <mergeCell ref="A1:AI1"/>
    <mergeCell ref="A2:AI2"/>
    <mergeCell ref="B3:B5"/>
    <mergeCell ref="A6:A20"/>
    <mergeCell ref="A3:A5"/>
    <mergeCell ref="C3:C5"/>
  </mergeCells>
  <printOptions/>
  <pageMargins left="0.3937007874015748" right="0.3937007874015748" top="0.1968503937007874" bottom="0.11811023622047245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王新伟</dc:creator>
  <cp:keywords/>
  <dc:description/>
  <cp:lastModifiedBy>王新伟</cp:lastModifiedBy>
  <dcterms:created xsi:type="dcterms:W3CDTF">2014-06-16T07:33:33Z</dcterms:created>
  <dcterms:modified xsi:type="dcterms:W3CDTF">2014-06-16T07:34:01Z</dcterms:modified>
  <cp:category/>
  <cp:version/>
  <cp:contentType/>
  <cp:contentStatus/>
</cp:coreProperties>
</file>