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16年分省、分专业招生计划" sheetId="1" r:id="rId1"/>
    <sheet name="Sheet1" sheetId="2" r:id="rId2"/>
  </sheets>
  <externalReferences>
    <externalReference r:id="rId3"/>
  </externalReferences>
  <definedNames>
    <definedName name="_xlnm._FilterDatabase" localSheetId="0" hidden="1">'16年分省、分专业招生计划'!$A$2:$AD$58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40" authorId="0">
      <text>
        <r>
          <rPr>
            <sz val="9"/>
            <color indexed="81"/>
            <rFont val="宋体"/>
            <charset val="134"/>
          </rPr>
          <t xml:space="preserve">作者:
6</t>
        </r>
      </text>
    </comment>
    <comment ref="L40" authorId="0">
      <text>
        <r>
          <rPr>
            <sz val="9"/>
            <color indexed="81"/>
            <rFont val="宋体"/>
            <charset val="134"/>
          </rPr>
          <t xml:space="preserve">作者:
1</t>
        </r>
      </text>
    </comment>
    <comment ref="O40" authorId="0">
      <text>
        <r>
          <rPr>
            <sz val="9"/>
            <color indexed="81"/>
            <rFont val="宋体"/>
            <charset val="134"/>
          </rPr>
          <t xml:space="preserve">作者:
2</t>
        </r>
      </text>
    </comment>
    <comment ref="S40" authorId="0">
      <text>
        <r>
          <rPr>
            <sz val="9"/>
            <color indexed="81"/>
            <rFont val="宋体"/>
            <charset val="134"/>
          </rPr>
          <t xml:space="preserve">作者:
1</t>
        </r>
      </text>
    </comment>
  </commentList>
</comments>
</file>

<file path=xl/sharedStrings.xml><?xml version="1.0" encoding="utf-8"?>
<sst xmlns="http://schemas.openxmlformats.org/spreadsheetml/2006/main" count="27">
  <si>
    <t>2016年分省分专业招生计划一览表--5.13</t>
  </si>
  <si>
    <t>外省</t>
  </si>
  <si>
    <t>湖南</t>
  </si>
  <si>
    <t>河
北</t>
  </si>
  <si>
    <t>山
西</t>
  </si>
  <si>
    <t>内蒙
古</t>
  </si>
  <si>
    <t>辽宁</t>
  </si>
  <si>
    <t>吉林</t>
  </si>
  <si>
    <t>黑龙
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</si>
  <si>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</si>
  <si>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</si>
  <si>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</si>
  <si>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</si>
  <si>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</si>
  <si>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</si>
  <si>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</si>
  <si>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</si>
  <si>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广东</t>
  </si>
  <si>
    <t>广西</t>
  </si>
  <si>
    <t>海南</t>
  </si>
  <si>
    <t>四川</t>
  </si>
  <si>
    <t>贵州</t>
  </si>
  <si>
    <t>云南</t>
  </si>
  <si>
    <t>陕西</t>
  </si>
  <si>
    <t>甘肃</t>
  </si>
  <si>
    <t>青海</t>
  </si>
  <si>
    <t>新疆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</si>
</sst>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color indexed="10"/>
      <name val="Times New Roman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shrinkToFi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center" wrapText="1"/>
    </xf>
    <xf numFmtId="0" fontId="6" fillId="3" borderId="2" xfId="0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:/&#25307;&#29983;&#21150;2016/&#26222;&#25307;/&#25307;&#29983;&#35745;&#21010;/2016&#24180;&#25307;&#29983;&#35745;&#21010;-2016.5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年专业收费标准"/>
      <sheetName val="16年分专业招生计划"/>
      <sheetName val="16年分省招生计划"/>
      <sheetName val="16年分省、分专业招生计划"/>
      <sheetName val="16年湖南省文理兼招计划"/>
      <sheetName val="16年对口招生计划"/>
      <sheetName val="16年航空服务专业计划"/>
      <sheetName val="16年士官计划"/>
    </sheetNames>
    <sheetDataSet>
      <sheetData sheetId="0"/>
      <sheetData sheetId="1">
        <row r="2">
          <cell r="A2" t="str">
            <v>专业系</v>
          </cell>
          <cell r="B2" t="str">
            <v>专业代码</v>
          </cell>
          <cell r="C2" t="str">
            <v>专业名称</v>
          </cell>
          <cell r="D2" t="str">
            <v>2016年招生计划数</v>
          </cell>
        </row>
        <row r="4">
          <cell r="A4" t="str">
            <v>单招</v>
          </cell>
          <cell r="B4" t="str">
            <v>560602</v>
          </cell>
          <cell r="C4" t="str">
            <v>飞行器维修技术</v>
          </cell>
          <cell r="D4">
            <v>50</v>
          </cell>
        </row>
        <row r="5">
          <cell r="B5" t="str">
            <v>600416</v>
          </cell>
          <cell r="C5" t="str">
            <v>通用航空器维修</v>
          </cell>
          <cell r="D5">
            <v>50</v>
          </cell>
        </row>
        <row r="6">
          <cell r="B6" t="str">
            <v>560112</v>
          </cell>
          <cell r="C6" t="str">
            <v>理化测试与质检技术（检测技术及应用）</v>
          </cell>
          <cell r="D6">
            <v>25</v>
          </cell>
        </row>
        <row r="7">
          <cell r="B7" t="str">
            <v>560601</v>
          </cell>
          <cell r="C7" t="str">
            <v>飞行器制造技术(航空机械制造与自动化)</v>
          </cell>
          <cell r="D7">
            <v>100</v>
          </cell>
        </row>
        <row r="8">
          <cell r="B8" t="str">
            <v>560301</v>
          </cell>
          <cell r="C8" t="str">
            <v>机电一体化技术</v>
          </cell>
          <cell r="D8">
            <v>75</v>
          </cell>
        </row>
        <row r="9">
          <cell r="B9" t="str">
            <v>560103</v>
          </cell>
          <cell r="C9" t="str">
            <v>数控技术</v>
          </cell>
          <cell r="D9">
            <v>50</v>
          </cell>
        </row>
        <row r="10">
          <cell r="B10" t="str">
            <v>560110</v>
          </cell>
          <cell r="C10" t="str">
            <v>焊接技术与自动化</v>
          </cell>
          <cell r="D10">
            <v>25</v>
          </cell>
        </row>
        <row r="11">
          <cell r="B11" t="str">
            <v>600410</v>
          </cell>
          <cell r="C11" t="str">
            <v>飞机电子设备维修</v>
          </cell>
          <cell r="D11">
            <v>25</v>
          </cell>
        </row>
        <row r="12">
          <cell r="B12" t="str">
            <v>600405</v>
          </cell>
          <cell r="C12" t="str">
            <v>空中乘务</v>
          </cell>
          <cell r="D12">
            <v>25</v>
          </cell>
        </row>
        <row r="13">
          <cell r="B13" t="str">
            <v>600408</v>
          </cell>
          <cell r="C13" t="str">
            <v>机场运行(地面服务)</v>
          </cell>
          <cell r="D13">
            <v>25</v>
          </cell>
        </row>
        <row r="14">
          <cell r="C14" t="str">
            <v>小计</v>
          </cell>
          <cell r="D14">
            <v>450</v>
          </cell>
        </row>
        <row r="15">
          <cell r="A15" t="str">
            <v>航空机电设备维修学院</v>
          </cell>
          <cell r="B15" t="str">
            <v>560602</v>
          </cell>
          <cell r="C15" t="str">
            <v>飞行器维修技术(飞机主体修理)</v>
          </cell>
          <cell r="D15">
            <v>40</v>
          </cell>
        </row>
        <row r="16">
          <cell r="B16" t="str">
            <v>560602</v>
          </cell>
          <cell r="C16" t="str">
            <v>飞行器维修技术(飞机附件修理)</v>
          </cell>
          <cell r="D16">
            <v>30</v>
          </cell>
        </row>
        <row r="17">
          <cell r="B17" t="str">
            <v>560602</v>
          </cell>
          <cell r="C17" t="str">
            <v>飞行器维修技术(飞机装配与调试)</v>
          </cell>
          <cell r="D17">
            <v>30</v>
          </cell>
        </row>
        <row r="18">
          <cell r="B18" t="str">
            <v>560602</v>
          </cell>
          <cell r="C18" t="str">
            <v>飞行器维修技术(发动机主体修理)</v>
          </cell>
          <cell r="D18">
            <v>50</v>
          </cell>
        </row>
        <row r="19">
          <cell r="B19" t="str">
            <v>560602</v>
          </cell>
          <cell r="C19" t="str">
            <v>飞行器维修技术(发动机附件修理)</v>
          </cell>
          <cell r="D19">
            <v>50</v>
          </cell>
        </row>
        <row r="20">
          <cell r="B20" t="str">
            <v>560602</v>
          </cell>
          <cell r="C20" t="str">
            <v>飞行器维修技术(发动机装配与调试)</v>
          </cell>
          <cell r="D20">
            <v>50</v>
          </cell>
        </row>
        <row r="21">
          <cell r="B21" t="str">
            <v>560602</v>
          </cell>
          <cell r="C21" t="str">
            <v>飞行器维修技术(民用航空发动机修理)</v>
          </cell>
          <cell r="D21">
            <v>50</v>
          </cell>
        </row>
        <row r="22">
          <cell r="B22" t="str">
            <v>560610</v>
          </cell>
          <cell r="C22" t="str">
            <v>无人机应用技术</v>
          </cell>
          <cell r="D22">
            <v>50</v>
          </cell>
        </row>
        <row r="23">
          <cell r="B23" t="str">
            <v>600416</v>
          </cell>
          <cell r="C23" t="str">
            <v>通用航空器维修</v>
          </cell>
          <cell r="D23">
            <v>50</v>
          </cell>
        </row>
        <row r="24">
          <cell r="B24" t="str">
            <v>530603</v>
          </cell>
          <cell r="C24" t="str">
            <v>复合材料工程技术(航空复合材料加工与应用技术)</v>
          </cell>
          <cell r="D24">
            <v>100</v>
          </cell>
        </row>
        <row r="25">
          <cell r="B25" t="str">
            <v>560112</v>
          </cell>
          <cell r="C25" t="str">
            <v>理化测试与质检技术（检测技术及应用）</v>
          </cell>
          <cell r="D25">
            <v>75</v>
          </cell>
        </row>
        <row r="26">
          <cell r="C26" t="str">
            <v>小计</v>
          </cell>
          <cell r="D26">
            <v>575</v>
          </cell>
        </row>
        <row r="27">
          <cell r="A27" t="str">
            <v>航空机械制造学院</v>
          </cell>
          <cell r="B27" t="str">
            <v>560601</v>
          </cell>
          <cell r="C27" t="str">
            <v>飞行器制造技术(航空机械制造与自动化)</v>
          </cell>
          <cell r="D27">
            <v>100</v>
          </cell>
        </row>
        <row r="28">
          <cell r="B28" t="str">
            <v>560301</v>
          </cell>
          <cell r="C28" t="str">
            <v>机电一体化技术</v>
          </cell>
          <cell r="D28">
            <v>75</v>
          </cell>
        </row>
        <row r="29">
          <cell r="B29" t="str">
            <v>560110</v>
          </cell>
          <cell r="C29" t="str">
            <v>焊接技术与自动化</v>
          </cell>
          <cell r="D29">
            <v>85</v>
          </cell>
        </row>
        <row r="30">
          <cell r="B30" t="str">
            <v>560113</v>
          </cell>
          <cell r="C30" t="str">
            <v>模具设计与制造</v>
          </cell>
          <cell r="D30">
            <v>60</v>
          </cell>
        </row>
        <row r="31">
          <cell r="B31" t="str">
            <v>560103</v>
          </cell>
          <cell r="C31" t="str">
            <v>数控技术</v>
          </cell>
          <cell r="D31">
            <v>50</v>
          </cell>
        </row>
        <row r="32">
          <cell r="C32" t="str">
            <v>小计</v>
          </cell>
          <cell r="D32">
            <v>370</v>
          </cell>
        </row>
        <row r="33">
          <cell r="A33" t="str">
            <v>航空电子设备维修学院</v>
          </cell>
          <cell r="B33" t="str">
            <v>600410</v>
          </cell>
          <cell r="C33" t="str">
            <v>飞机电子设备维修</v>
          </cell>
          <cell r="D33">
            <v>75</v>
          </cell>
        </row>
        <row r="34">
          <cell r="B34" t="str">
            <v>560611</v>
          </cell>
          <cell r="C34" t="str">
            <v>导弹维修</v>
          </cell>
          <cell r="D34">
            <v>40</v>
          </cell>
        </row>
        <row r="35">
          <cell r="B35" t="str">
            <v>610102</v>
          </cell>
          <cell r="C35" t="str">
            <v>应用电子技术</v>
          </cell>
          <cell r="D35">
            <v>50</v>
          </cell>
        </row>
        <row r="36">
          <cell r="B36" t="str">
            <v>560302</v>
          </cell>
          <cell r="C36" t="str">
            <v>电气自动化技术</v>
          </cell>
          <cell r="D36">
            <v>60</v>
          </cell>
        </row>
        <row r="37">
          <cell r="B37" t="str">
            <v>600402</v>
          </cell>
          <cell r="C37" t="str">
            <v>民航通信技术</v>
          </cell>
          <cell r="D37">
            <v>60</v>
          </cell>
        </row>
        <row r="38">
          <cell r="C38" t="str">
            <v>小计</v>
          </cell>
          <cell r="D38">
            <v>285</v>
          </cell>
        </row>
        <row r="39">
          <cell r="A39" t="str">
            <v>航空服务与管理学院</v>
          </cell>
          <cell r="B39" t="str">
            <v>600405</v>
          </cell>
          <cell r="C39" t="str">
            <v>空中乘务</v>
          </cell>
          <cell r="D39">
            <v>160</v>
          </cell>
        </row>
        <row r="40">
          <cell r="B40">
            <v>600408</v>
          </cell>
          <cell r="C40" t="str">
            <v>机场运行（地面服务）</v>
          </cell>
          <cell r="D40">
            <v>100</v>
          </cell>
        </row>
        <row r="41">
          <cell r="B41" t="str">
            <v>600406</v>
          </cell>
          <cell r="C41" t="str">
            <v>民航安全技术管理</v>
          </cell>
          <cell r="D41">
            <v>60</v>
          </cell>
        </row>
        <row r="42">
          <cell r="B42" t="str">
            <v>600401</v>
          </cell>
          <cell r="C42" t="str">
            <v>民航运输</v>
          </cell>
          <cell r="D42">
            <v>110</v>
          </cell>
        </row>
        <row r="43">
          <cell r="B43" t="str">
            <v>600417</v>
          </cell>
          <cell r="C43" t="str">
            <v>通用航空航务技术</v>
          </cell>
          <cell r="D43">
            <v>60</v>
          </cell>
        </row>
        <row r="44">
          <cell r="C44" t="str">
            <v>小计</v>
          </cell>
          <cell r="D44">
            <v>490</v>
          </cell>
        </row>
        <row r="45">
          <cell r="A45" t="str">
            <v>士官学院</v>
          </cell>
          <cell r="B45" t="str">
            <v>560601</v>
          </cell>
          <cell r="C45" t="str">
            <v>飞行器制造技术(航空机械制造与自动化)（海军）</v>
          </cell>
          <cell r="D45">
            <v>80</v>
          </cell>
        </row>
        <row r="46">
          <cell r="B46" t="str">
            <v>600410</v>
          </cell>
          <cell r="C46" t="str">
            <v>飞机电子设备维修(海军)</v>
          </cell>
          <cell r="D46">
            <v>80</v>
          </cell>
        </row>
        <row r="47">
          <cell r="B47" t="str">
            <v>560602</v>
          </cell>
          <cell r="C47" t="str">
            <v>飞行器维修技术(空军)</v>
          </cell>
          <cell r="D47">
            <v>100</v>
          </cell>
        </row>
        <row r="48">
          <cell r="B48" t="str">
            <v>600410</v>
          </cell>
          <cell r="C48" t="str">
            <v>飞机电子设备维修(空军)</v>
          </cell>
          <cell r="D48">
            <v>100</v>
          </cell>
        </row>
        <row r="49">
          <cell r="B49" t="str">
            <v>560611</v>
          </cell>
          <cell r="C49" t="str">
            <v>导弹维修（空军）</v>
          </cell>
          <cell r="D49">
            <v>100</v>
          </cell>
        </row>
        <row r="50">
          <cell r="B50" t="str">
            <v>560611</v>
          </cell>
          <cell r="C50" t="str">
            <v>导弹维修（空军第四基地）</v>
          </cell>
          <cell r="D50">
            <v>60</v>
          </cell>
        </row>
        <row r="51">
          <cell r="B51" t="str">
            <v>560611</v>
          </cell>
          <cell r="C51" t="str">
            <v>导弹维修（火箭军）</v>
          </cell>
          <cell r="D51">
            <v>120</v>
          </cell>
        </row>
        <row r="52">
          <cell r="B52" t="str">
            <v>560301</v>
          </cell>
          <cell r="C52" t="str">
            <v>机电一体化技术(火箭军)</v>
          </cell>
          <cell r="D52">
            <v>50</v>
          </cell>
        </row>
        <row r="53">
          <cell r="B53" t="str">
            <v>610102</v>
          </cell>
          <cell r="C53" t="str">
            <v>应用电子技术（火箭军）</v>
          </cell>
          <cell r="D53">
            <v>80</v>
          </cell>
        </row>
        <row r="54">
          <cell r="B54" t="str">
            <v>600416</v>
          </cell>
          <cell r="C54" t="str">
            <v>通用航空器维修（陆航）</v>
          </cell>
          <cell r="D54">
            <v>50</v>
          </cell>
        </row>
        <row r="55">
          <cell r="B55" t="str">
            <v>600410</v>
          </cell>
          <cell r="C55" t="str">
            <v>飞机电子设备维修(陆航)</v>
          </cell>
          <cell r="D55">
            <v>50</v>
          </cell>
        </row>
        <row r="56">
          <cell r="B56" t="str">
            <v>560610</v>
          </cell>
          <cell r="C56" t="str">
            <v>无人机应用技术(武警)</v>
          </cell>
          <cell r="D56">
            <v>60</v>
          </cell>
        </row>
        <row r="57">
          <cell r="C57" t="str">
            <v>小计</v>
          </cell>
          <cell r="D57">
            <v>930</v>
          </cell>
        </row>
      </sheetData>
      <sheetData sheetId="2">
        <row r="6">
          <cell r="Z6">
            <v>45</v>
          </cell>
        </row>
        <row r="7">
          <cell r="Z7">
            <v>35</v>
          </cell>
        </row>
        <row r="8">
          <cell r="Z8">
            <v>45</v>
          </cell>
        </row>
        <row r="9">
          <cell r="Z9">
            <v>80</v>
          </cell>
        </row>
        <row r="10">
          <cell r="Z10">
            <v>80</v>
          </cell>
        </row>
        <row r="11">
          <cell r="Z11">
            <v>45</v>
          </cell>
        </row>
        <row r="13">
          <cell r="Z13">
            <v>20</v>
          </cell>
        </row>
        <row r="14">
          <cell r="Z14">
            <v>40</v>
          </cell>
        </row>
        <row r="15">
          <cell r="Z15">
            <v>65</v>
          </cell>
        </row>
        <row r="16">
          <cell r="Z16">
            <v>30</v>
          </cell>
        </row>
        <row r="17">
          <cell r="Z17">
            <v>80</v>
          </cell>
        </row>
        <row r="18">
          <cell r="Z18">
            <v>110</v>
          </cell>
        </row>
        <row r="19">
          <cell r="Z19">
            <v>160</v>
          </cell>
        </row>
        <row r="20">
          <cell r="Z20">
            <v>130</v>
          </cell>
        </row>
        <row r="21">
          <cell r="Z21">
            <v>20</v>
          </cell>
        </row>
        <row r="22">
          <cell r="Z22">
            <v>20</v>
          </cell>
        </row>
        <row r="23">
          <cell r="Z23">
            <v>105</v>
          </cell>
        </row>
        <row r="25">
          <cell r="Z25">
            <v>100</v>
          </cell>
        </row>
        <row r="26">
          <cell r="Z26">
            <v>40</v>
          </cell>
        </row>
        <row r="27">
          <cell r="Z27">
            <v>30</v>
          </cell>
        </row>
        <row r="28">
          <cell r="Z28">
            <v>100</v>
          </cell>
        </row>
        <row r="29">
          <cell r="Z29">
            <v>100</v>
          </cell>
        </row>
        <row r="30">
          <cell r="Z30">
            <v>30</v>
          </cell>
        </row>
        <row r="32">
          <cell r="Z32">
            <v>15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B050"/>
  </sheetPr>
  <dimension ref="A1:AD58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L64" sqref="L64"/>
    </sheetView>
  </sheetViews>
  <sheetFormatPr defaultColWidth="9" defaultRowHeight="15"/>
  <cols>
    <col min="1" max="1" width="7.125" style="4" customWidth="1"/>
    <col min="2" max="2" width="7" style="5" hidden="1" customWidth="1"/>
    <col min="3" max="3" width="33.625" style="5" customWidth="1"/>
    <col min="4" max="4" width="6.25" style="6" customWidth="1"/>
    <col min="5" max="5" width="5.25" style="7" customWidth="1"/>
    <col min="6" max="6" width="5.25" style="6" customWidth="1"/>
    <col min="7" max="30" width="5.25" style="8" customWidth="1"/>
    <col min="31" max="16384" width="9" style="9"/>
  </cols>
  <sheetData>
    <row r="1" ht="18.75" customHeight="1" spans="1:3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ht="18.75" customHeight="1" spans="1:30">
      <c r="A2" s="11" t="str">
        <f>'[1]16年分专业招生计划'!A2</f>
        <v>专业系</v>
      </c>
      <c r="B2" s="12" t="str">
        <f>'[1]16年分专业招生计划'!B2</f>
        <v>专业代码</v>
      </c>
      <c r="C2" s="13" t="str">
        <f>'[1]16年分专业招生计划'!C2</f>
        <v>专业名称</v>
      </c>
      <c r="D2" s="14" t="str">
        <f>'[1]16年分专业招生计划'!D2</f>
        <v>2016年招生计划数</v>
      </c>
      <c r="E2" s="15" t="s">
        <v>1</v>
      </c>
      <c r="F2" s="16" t="s">
        <v>2</v>
      </c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</row>
    <row r="3" s="1" customFormat="1" ht="13.5" customHeight="1" spans="1:30">
      <c r="A3" s="17"/>
      <c r="B3" s="18"/>
      <c r="C3" s="19"/>
      <c r="D3" s="20"/>
      <c r="E3" s="15">
        <f t="shared" ref="E3:E14" si="0">SUM(G3:AD3)</f>
        <v>1525</v>
      </c>
      <c r="F3" s="21">
        <v>1575</v>
      </c>
      <c r="G3" s="21">
        <f>'[1]16年分省招生计划'!Z6</f>
        <v>45</v>
      </c>
      <c r="H3" s="21">
        <f>'[1]16年分省招生计划'!Z7</f>
        <v>35</v>
      </c>
      <c r="I3" s="21">
        <f>'[1]16年分省招生计划'!Z8</f>
        <v>45</v>
      </c>
      <c r="J3" s="21">
        <f>'[1]16年分省招生计划'!Z9</f>
        <v>80</v>
      </c>
      <c r="K3" s="21">
        <f>'[1]16年分省招生计划'!Z10</f>
        <v>80</v>
      </c>
      <c r="L3" s="21">
        <f>'[1]16年分省招生计划'!Z11</f>
        <v>45</v>
      </c>
      <c r="M3" s="21">
        <f>'[1]16年分省招生计划'!Z13</f>
        <v>20</v>
      </c>
      <c r="N3" s="21">
        <f>'[1]16年分省招生计划'!Z14</f>
        <v>40</v>
      </c>
      <c r="O3" s="21">
        <f>'[1]16年分省招生计划'!Z15</f>
        <v>65</v>
      </c>
      <c r="P3" s="21">
        <f>'[1]16年分省招生计划'!Z16</f>
        <v>30</v>
      </c>
      <c r="Q3" s="21">
        <f>'[1]16年分省招生计划'!Z17</f>
        <v>80</v>
      </c>
      <c r="R3" s="21">
        <f>'[1]16年分省招生计划'!Z18</f>
        <v>110</v>
      </c>
      <c r="S3" s="21">
        <f>'[1]16年分省招生计划'!Z19</f>
        <v>160</v>
      </c>
      <c r="T3" s="21">
        <f>'[1]16年分省招生计划'!Z20</f>
        <v>130</v>
      </c>
      <c r="U3" s="21">
        <f>'[1]16年分省招生计划'!Z21</f>
        <v>20</v>
      </c>
      <c r="V3" s="21">
        <f>'[1]16年分省招生计划'!Z22</f>
        <v>20</v>
      </c>
      <c r="W3" s="21">
        <f>'[1]16年分省招生计划'!Z23</f>
        <v>105</v>
      </c>
      <c r="X3" s="21">
        <f>'[1]16年分省招生计划'!Z25</f>
        <v>100</v>
      </c>
      <c r="Y3" s="21">
        <f>'[1]16年分省招生计划'!Z26</f>
        <v>40</v>
      </c>
      <c r="Z3" s="21">
        <f>'[1]16年分省招生计划'!Z27</f>
        <v>30</v>
      </c>
      <c r="AA3" s="21">
        <f>'[1]16年分省招生计划'!Z28</f>
        <v>100</v>
      </c>
      <c r="AB3" s="21">
        <f>'[1]16年分省招生计划'!Z29</f>
        <v>100</v>
      </c>
      <c r="AC3" s="21">
        <f>'[1]16年分省招生计划'!Z30</f>
        <v>30</v>
      </c>
      <c r="AD3" s="21">
        <f>'[1]16年分省招生计划'!Z32</f>
        <v>15</v>
      </c>
    </row>
    <row r="4" s="1" customFormat="1" ht="13.5" customHeight="1" spans="1:30">
      <c r="A4" s="22"/>
      <c r="B4" s="23"/>
      <c r="C4" s="24"/>
      <c r="D4" s="15">
        <f t="shared" ref="D4:AD4" si="1">D15+D27+D33+D39+D45+D58</f>
        <v>3100</v>
      </c>
      <c r="E4" s="25">
        <f t="shared" si="0"/>
        <v>1525</v>
      </c>
      <c r="F4" s="25">
        <f t="shared" si="1"/>
        <v>1575</v>
      </c>
      <c r="G4" s="25">
        <f t="shared" si="1"/>
        <v>45</v>
      </c>
      <c r="H4" s="25">
        <f t="shared" si="1"/>
        <v>35</v>
      </c>
      <c r="I4" s="25">
        <f t="shared" si="1"/>
        <v>45</v>
      </c>
      <c r="J4" s="25">
        <f t="shared" si="1"/>
        <v>80</v>
      </c>
      <c r="K4" s="25">
        <f t="shared" si="1"/>
        <v>80</v>
      </c>
      <c r="L4" s="25">
        <f t="shared" si="1"/>
        <v>45</v>
      </c>
      <c r="M4" s="25">
        <f t="shared" si="1"/>
        <v>20</v>
      </c>
      <c r="N4" s="25">
        <f t="shared" si="1"/>
        <v>40</v>
      </c>
      <c r="O4" s="25">
        <f t="shared" si="1"/>
        <v>65</v>
      </c>
      <c r="P4" s="25">
        <f t="shared" si="1"/>
        <v>30</v>
      </c>
      <c r="Q4" s="25">
        <f t="shared" si="1"/>
        <v>80</v>
      </c>
      <c r="R4" s="25">
        <f t="shared" si="1"/>
        <v>110</v>
      </c>
      <c r="S4" s="25">
        <f t="shared" si="1"/>
        <v>160</v>
      </c>
      <c r="T4" s="25">
        <f t="shared" si="1"/>
        <v>130</v>
      </c>
      <c r="U4" s="25">
        <f t="shared" si="1"/>
        <v>20</v>
      </c>
      <c r="V4" s="25">
        <f t="shared" si="1"/>
        <v>20</v>
      </c>
      <c r="W4" s="25">
        <f t="shared" si="1"/>
        <v>105</v>
      </c>
      <c r="X4" s="25">
        <f t="shared" si="1"/>
        <v>100</v>
      </c>
      <c r="Y4" s="25">
        <f t="shared" si="1"/>
        <v>40</v>
      </c>
      <c r="Z4" s="25">
        <f t="shared" si="1"/>
        <v>30</v>
      </c>
      <c r="AA4" s="25">
        <f t="shared" si="1"/>
        <v>100</v>
      </c>
      <c r="AB4" s="25">
        <f t="shared" si="1"/>
        <v>100</v>
      </c>
      <c r="AC4" s="25">
        <f t="shared" si="1"/>
        <v>30</v>
      </c>
      <c r="AD4" s="25">
        <f t="shared" si="1"/>
        <v>15</v>
      </c>
    </row>
    <row r="5" s="2" customFormat="1" ht="13.5" customHeight="1" spans="1:30">
      <c r="A5" s="11" t="str">
        <f>'[1]16年分专业招生计划'!A4</f>
        <v>单招</v>
      </c>
      <c r="B5" s="26" t="str">
        <f>'[1]16年分专业招生计划'!B4</f>
        <v>560602</v>
      </c>
      <c r="C5" s="27" t="str">
        <f>'[1]16年分专业招生计划'!C4</f>
        <v>飞行器维修技术</v>
      </c>
      <c r="D5" s="15">
        <f>'[1]16年分专业招生计划'!D4</f>
        <v>50</v>
      </c>
      <c r="E5" s="15">
        <f t="shared" si="0"/>
        <v>0</v>
      </c>
      <c r="F5" s="25">
        <f t="shared" ref="F5:F14" si="2">D5-E5</f>
        <v>50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="3" customFormat="1" ht="13.5" customHeight="1" spans="1:30">
      <c r="A6" s="17"/>
      <c r="B6" s="30" t="str">
        <f>'[1]16年分专业招生计划'!B5</f>
        <v>600416</v>
      </c>
      <c r="C6" s="27" t="str">
        <f>'[1]16年分专业招生计划'!C5</f>
        <v>通用航空器维修</v>
      </c>
      <c r="D6" s="15">
        <f>'[1]16年分专业招生计划'!D5</f>
        <v>50</v>
      </c>
      <c r="E6" s="15">
        <f t="shared" si="0"/>
        <v>0</v>
      </c>
      <c r="F6" s="25">
        <f t="shared" si="2"/>
        <v>50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="2" customFormat="1" ht="13.5" customHeight="1" spans="1:30">
      <c r="A7" s="17"/>
      <c r="B7" s="26" t="str">
        <f>'[1]16年分专业招生计划'!B6</f>
        <v>560112</v>
      </c>
      <c r="C7" s="27" t="str">
        <f>'[1]16年分专业招生计划'!C6</f>
        <v>理化测试与质检技术（检测技术及应用）</v>
      </c>
      <c r="D7" s="15">
        <f>'[1]16年分专业招生计划'!D6</f>
        <v>25</v>
      </c>
      <c r="E7" s="15">
        <f t="shared" si="0"/>
        <v>0</v>
      </c>
      <c r="F7" s="25">
        <f t="shared" si="2"/>
        <v>25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="2" customFormat="1" ht="13.5" customHeight="1" spans="1:30">
      <c r="A8" s="17"/>
      <c r="B8" s="26" t="str">
        <f>'[1]16年分专业招生计划'!B7</f>
        <v>560601</v>
      </c>
      <c r="C8" s="27" t="str">
        <f>'[1]16年分专业招生计划'!C7</f>
        <v>飞行器制造技术(航空机械制造与自动化)</v>
      </c>
      <c r="D8" s="15">
        <f>'[1]16年分专业招生计划'!D7</f>
        <v>100</v>
      </c>
      <c r="E8" s="15">
        <f t="shared" si="0"/>
        <v>0</v>
      </c>
      <c r="F8" s="25">
        <f t="shared" si="2"/>
        <v>100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="3" customFormat="1" ht="13.5" customHeight="1" spans="1:30">
      <c r="A9" s="17"/>
      <c r="B9" s="26" t="str">
        <f>'[1]16年分专业招生计划'!B8</f>
        <v>560301</v>
      </c>
      <c r="C9" s="27" t="str">
        <f>'[1]16年分专业招生计划'!C8</f>
        <v>机电一体化技术</v>
      </c>
      <c r="D9" s="15">
        <f>'[1]16年分专业招生计划'!D8</f>
        <v>75</v>
      </c>
      <c r="E9" s="15">
        <f t="shared" si="0"/>
        <v>0</v>
      </c>
      <c r="F9" s="25">
        <f t="shared" si="2"/>
        <v>75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="2" customFormat="1" ht="13.5" customHeight="1" spans="1:30">
      <c r="A10" s="17"/>
      <c r="B10" s="26" t="str">
        <f>'[1]16年分专业招生计划'!B9</f>
        <v>560103</v>
      </c>
      <c r="C10" s="27" t="str">
        <f>'[1]16年分专业招生计划'!C9</f>
        <v>数控技术</v>
      </c>
      <c r="D10" s="15">
        <f>'[1]16年分专业招生计划'!D9</f>
        <v>50</v>
      </c>
      <c r="E10" s="15">
        <f t="shared" si="0"/>
        <v>0</v>
      </c>
      <c r="F10" s="25">
        <f t="shared" si="2"/>
        <v>50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="2" customFormat="1" ht="13.5" customHeight="1" spans="1:30">
      <c r="A11" s="17"/>
      <c r="B11" s="26" t="str">
        <f>'[1]16年分专业招生计划'!B10</f>
        <v>560110</v>
      </c>
      <c r="C11" s="27" t="str">
        <f>'[1]16年分专业招生计划'!C10</f>
        <v>焊接技术与自动化</v>
      </c>
      <c r="D11" s="15">
        <f>'[1]16年分专业招生计划'!D10</f>
        <v>25</v>
      </c>
      <c r="E11" s="15">
        <f t="shared" si="0"/>
        <v>0</v>
      </c>
      <c r="F11" s="25">
        <f t="shared" si="2"/>
        <v>25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="2" customFormat="1" ht="13.5" customHeight="1" spans="1:30">
      <c r="A12" s="17"/>
      <c r="B12" s="26" t="str">
        <f>'[1]16年分专业招生计划'!B11</f>
        <v>600410</v>
      </c>
      <c r="C12" s="27" t="str">
        <f>'[1]16年分专业招生计划'!C11</f>
        <v>飞机电子设备维修</v>
      </c>
      <c r="D12" s="15">
        <f>'[1]16年分专业招生计划'!D11</f>
        <v>25</v>
      </c>
      <c r="E12" s="15">
        <f t="shared" si="0"/>
        <v>0</v>
      </c>
      <c r="F12" s="25">
        <f t="shared" si="2"/>
        <v>25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="2" customFormat="1" ht="13.5" customHeight="1" spans="1:30">
      <c r="A13" s="17"/>
      <c r="B13" s="26" t="str">
        <f>'[1]16年分专业招生计划'!B12</f>
        <v>600405</v>
      </c>
      <c r="C13" s="27" t="str">
        <f>'[1]16年分专业招生计划'!C12</f>
        <v>空中乘务</v>
      </c>
      <c r="D13" s="15">
        <f>'[1]16年分专业招生计划'!D12</f>
        <v>25</v>
      </c>
      <c r="E13" s="15">
        <f t="shared" si="0"/>
        <v>0</v>
      </c>
      <c r="F13" s="25">
        <f t="shared" si="2"/>
        <v>25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="2" customFormat="1" ht="13.5" customHeight="1" spans="1:30">
      <c r="A14" s="17"/>
      <c r="B14" s="26" t="str">
        <f>'[1]16年分专业招生计划'!B13</f>
        <v>600408</v>
      </c>
      <c r="C14" s="27" t="str">
        <f>'[1]16年分专业招生计划'!C13</f>
        <v>机场运行(地面服务)</v>
      </c>
      <c r="D14" s="15">
        <f>'[1]16年分专业招生计划'!D13</f>
        <v>25</v>
      </c>
      <c r="E14" s="15">
        <f t="shared" si="0"/>
        <v>0</v>
      </c>
      <c r="F14" s="25">
        <f t="shared" si="2"/>
        <v>25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="2" customFormat="1" ht="13.5" customHeight="1" spans="1:30">
      <c r="A15" s="22"/>
      <c r="B15" s="26">
        <f>'[1]16年分专业招生计划'!B14</f>
        <v>0</v>
      </c>
      <c r="C15" s="27" t="str">
        <f>'[1]16年分专业招生计划'!C14</f>
        <v>小计</v>
      </c>
      <c r="D15" s="15">
        <f>'[1]16年分专业招生计划'!D14</f>
        <v>450</v>
      </c>
      <c r="E15" s="25">
        <f t="shared" ref="E15:AD15" si="3">SUM(E5:E14)</f>
        <v>0</v>
      </c>
      <c r="F15" s="25">
        <f t="shared" si="3"/>
        <v>450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  <c r="O15" s="25">
        <f t="shared" si="3"/>
        <v>0</v>
      </c>
      <c r="P15" s="25">
        <f t="shared" si="3"/>
        <v>0</v>
      </c>
      <c r="Q15" s="25">
        <f t="shared" si="3"/>
        <v>0</v>
      </c>
      <c r="R15" s="25">
        <f t="shared" si="3"/>
        <v>0</v>
      </c>
      <c r="S15" s="25">
        <f t="shared" si="3"/>
        <v>0</v>
      </c>
      <c r="T15" s="25">
        <f t="shared" si="3"/>
        <v>0</v>
      </c>
      <c r="U15" s="25">
        <f t="shared" si="3"/>
        <v>0</v>
      </c>
      <c r="V15" s="25">
        <f t="shared" si="3"/>
        <v>0</v>
      </c>
      <c r="W15" s="25">
        <f t="shared" si="3"/>
        <v>0</v>
      </c>
      <c r="X15" s="25">
        <f t="shared" si="3"/>
        <v>0</v>
      </c>
      <c r="Y15" s="25">
        <f t="shared" si="3"/>
        <v>0</v>
      </c>
      <c r="Z15" s="25">
        <f t="shared" si="3"/>
        <v>0</v>
      </c>
      <c r="AA15" s="25">
        <f t="shared" si="3"/>
        <v>0</v>
      </c>
      <c r="AB15" s="25">
        <f t="shared" si="3"/>
        <v>0</v>
      </c>
      <c r="AC15" s="25">
        <f t="shared" si="3"/>
        <v>0</v>
      </c>
      <c r="AD15" s="25">
        <f t="shared" si="3"/>
        <v>0</v>
      </c>
    </row>
    <row r="16" s="2" customFormat="1" ht="13.5" customHeight="1" spans="1:30">
      <c r="A16" s="11" t="str">
        <f>'[1]16年分专业招生计划'!A15</f>
        <v>航空机电设备维修学院</v>
      </c>
      <c r="B16" s="26" t="str">
        <f>'[1]16年分专业招生计划'!B15</f>
        <v>560602</v>
      </c>
      <c r="C16" s="27" t="str">
        <f>'[1]16年分专业招生计划'!C15</f>
        <v>飞行器维修技术(飞机主体修理)</v>
      </c>
      <c r="D16" s="15">
        <f>'[1]16年分专业招生计划'!D15</f>
        <v>40</v>
      </c>
      <c r="E16" s="15">
        <f t="shared" ref="E16:E26" si="4">SUM(G16:AD16)</f>
        <v>34</v>
      </c>
      <c r="F16" s="25">
        <f t="shared" ref="F16:F26" si="5">D16-E16</f>
        <v>6</v>
      </c>
      <c r="G16" s="28">
        <v>2</v>
      </c>
      <c r="H16" s="28"/>
      <c r="I16" s="28">
        <v>2</v>
      </c>
      <c r="J16" s="28">
        <v>3</v>
      </c>
      <c r="K16" s="28">
        <v>3</v>
      </c>
      <c r="L16" s="28">
        <v>3</v>
      </c>
      <c r="M16" s="28">
        <v>2</v>
      </c>
      <c r="N16" s="28">
        <v>2</v>
      </c>
      <c r="O16" s="28">
        <v>3</v>
      </c>
      <c r="P16" s="28">
        <v>2</v>
      </c>
      <c r="Q16" s="28">
        <v>2</v>
      </c>
      <c r="R16" s="28"/>
      <c r="S16" s="28">
        <v>2</v>
      </c>
      <c r="T16" s="28">
        <v>2</v>
      </c>
      <c r="U16" s="28"/>
      <c r="V16" s="28"/>
      <c r="W16" s="28"/>
      <c r="X16" s="28">
        <v>2</v>
      </c>
      <c r="Y16" s="28"/>
      <c r="Z16" s="28"/>
      <c r="AA16" s="28">
        <v>2</v>
      </c>
      <c r="AB16" s="28"/>
      <c r="AC16" s="28"/>
      <c r="AD16" s="28">
        <v>2</v>
      </c>
    </row>
    <row r="17" s="2" customFormat="1" ht="13.5" customHeight="1" spans="1:30">
      <c r="A17" s="17"/>
      <c r="B17" s="26" t="str">
        <f>'[1]16年分专业招生计划'!B16</f>
        <v>560602</v>
      </c>
      <c r="C17" s="27" t="str">
        <f>'[1]16年分专业招生计划'!C16</f>
        <v>飞行器维修技术(飞机附件修理)</v>
      </c>
      <c r="D17" s="15">
        <f>'[1]16年分专业招生计划'!D16</f>
        <v>30</v>
      </c>
      <c r="E17" s="15">
        <f t="shared" si="4"/>
        <v>24</v>
      </c>
      <c r="F17" s="25">
        <f t="shared" si="5"/>
        <v>6</v>
      </c>
      <c r="G17" s="28">
        <v>2</v>
      </c>
      <c r="H17" s="28">
        <v>2</v>
      </c>
      <c r="I17" s="28"/>
      <c r="J17" s="28"/>
      <c r="K17" s="28"/>
      <c r="L17" s="28"/>
      <c r="M17" s="28"/>
      <c r="N17" s="28"/>
      <c r="O17" s="28">
        <v>2</v>
      </c>
      <c r="P17" s="28"/>
      <c r="Q17" s="28">
        <v>2</v>
      </c>
      <c r="R17" s="28">
        <v>2</v>
      </c>
      <c r="S17" s="28">
        <v>2</v>
      </c>
      <c r="T17" s="28">
        <v>2</v>
      </c>
      <c r="U17" s="28">
        <v>2</v>
      </c>
      <c r="V17" s="28">
        <v>2</v>
      </c>
      <c r="W17" s="28"/>
      <c r="X17" s="28">
        <v>2</v>
      </c>
      <c r="Y17" s="28"/>
      <c r="Z17" s="28"/>
      <c r="AA17" s="28">
        <v>2</v>
      </c>
      <c r="AB17" s="28">
        <v>2</v>
      </c>
      <c r="AC17" s="28"/>
      <c r="AD17" s="28"/>
    </row>
    <row r="18" s="2" customFormat="1" ht="13.5" customHeight="1" spans="1:30">
      <c r="A18" s="17"/>
      <c r="B18" s="26" t="str">
        <f>'[1]16年分专业招生计划'!B17</f>
        <v>560602</v>
      </c>
      <c r="C18" s="27" t="str">
        <f>'[1]16年分专业招生计划'!C17</f>
        <v>飞行器维修技术(飞机装配与调试)</v>
      </c>
      <c r="D18" s="15">
        <f>'[1]16年分专业招生计划'!D17</f>
        <v>30</v>
      </c>
      <c r="E18" s="15">
        <f t="shared" si="4"/>
        <v>24</v>
      </c>
      <c r="F18" s="25">
        <f t="shared" si="5"/>
        <v>6</v>
      </c>
      <c r="G18" s="28"/>
      <c r="H18" s="28"/>
      <c r="I18" s="28"/>
      <c r="J18" s="28">
        <v>3</v>
      </c>
      <c r="K18" s="28">
        <v>3</v>
      </c>
      <c r="L18" s="28">
        <v>2</v>
      </c>
      <c r="M18" s="28">
        <v>2</v>
      </c>
      <c r="N18" s="28"/>
      <c r="O18" s="28">
        <v>3</v>
      </c>
      <c r="P18" s="28"/>
      <c r="Q18" s="28">
        <v>3</v>
      </c>
      <c r="R18" s="28"/>
      <c r="S18" s="28"/>
      <c r="T18" s="28"/>
      <c r="U18" s="28"/>
      <c r="V18" s="28"/>
      <c r="W18" s="28">
        <v>2</v>
      </c>
      <c r="X18" s="28"/>
      <c r="Y18" s="28">
        <v>2</v>
      </c>
      <c r="Z18" s="28">
        <v>2</v>
      </c>
      <c r="AA18" s="28"/>
      <c r="AB18" s="28"/>
      <c r="AC18" s="28">
        <v>2</v>
      </c>
      <c r="AD18" s="28"/>
    </row>
    <row r="19" s="2" customFormat="1" ht="13.5" customHeight="1" spans="1:30">
      <c r="A19" s="17"/>
      <c r="B19" s="26" t="str">
        <f>'[1]16年分专业招生计划'!B18</f>
        <v>560602</v>
      </c>
      <c r="C19" s="27" t="str">
        <f>'[1]16年分专业招生计划'!C18</f>
        <v>飞行器维修技术(发动机主体修理)</v>
      </c>
      <c r="D19" s="15">
        <f>'[1]16年分专业招生计划'!D18</f>
        <v>50</v>
      </c>
      <c r="E19" s="15">
        <f t="shared" si="4"/>
        <v>37</v>
      </c>
      <c r="F19" s="25">
        <f t="shared" si="5"/>
        <v>13</v>
      </c>
      <c r="G19" s="28">
        <v>2</v>
      </c>
      <c r="H19" s="28">
        <v>3</v>
      </c>
      <c r="I19" s="28">
        <v>2</v>
      </c>
      <c r="J19" s="28">
        <v>3</v>
      </c>
      <c r="K19" s="28">
        <v>3</v>
      </c>
      <c r="L19" s="28">
        <v>3</v>
      </c>
      <c r="M19" s="28"/>
      <c r="N19" s="28">
        <v>2</v>
      </c>
      <c r="O19" s="28"/>
      <c r="P19" s="28">
        <v>2</v>
      </c>
      <c r="Q19" s="28"/>
      <c r="R19" s="28">
        <v>2</v>
      </c>
      <c r="S19" s="28">
        <v>2</v>
      </c>
      <c r="T19" s="28">
        <v>3</v>
      </c>
      <c r="U19" s="28">
        <v>2</v>
      </c>
      <c r="V19" s="28">
        <v>2</v>
      </c>
      <c r="W19" s="28">
        <v>2</v>
      </c>
      <c r="X19" s="28">
        <v>2</v>
      </c>
      <c r="Y19" s="28"/>
      <c r="Z19" s="28"/>
      <c r="AA19" s="28">
        <v>2</v>
      </c>
      <c r="AB19" s="28"/>
      <c r="AC19" s="28"/>
      <c r="AD19" s="28"/>
    </row>
    <row r="20" s="2" customFormat="1" ht="13.5" customHeight="1" spans="1:30">
      <c r="A20" s="17"/>
      <c r="B20" s="26" t="str">
        <f>'[1]16年分专业招生计划'!B19</f>
        <v>560602</v>
      </c>
      <c r="C20" s="27" t="str">
        <f>'[1]16年分专业招生计划'!C19</f>
        <v>飞行器维修技术(发动机附件修理)</v>
      </c>
      <c r="D20" s="15">
        <f>'[1]16年分专业招生计划'!D19</f>
        <v>50</v>
      </c>
      <c r="E20" s="15">
        <f t="shared" si="4"/>
        <v>37</v>
      </c>
      <c r="F20" s="25">
        <f t="shared" si="5"/>
        <v>13</v>
      </c>
      <c r="G20" s="28">
        <v>3</v>
      </c>
      <c r="H20" s="28"/>
      <c r="I20" s="28">
        <v>3</v>
      </c>
      <c r="J20" s="28">
        <v>2</v>
      </c>
      <c r="K20" s="28">
        <v>2</v>
      </c>
      <c r="L20" s="28"/>
      <c r="M20" s="28">
        <v>2</v>
      </c>
      <c r="N20" s="28">
        <v>2</v>
      </c>
      <c r="O20" s="28">
        <v>3</v>
      </c>
      <c r="P20" s="28">
        <v>2</v>
      </c>
      <c r="Q20" s="28"/>
      <c r="R20" s="28">
        <v>2</v>
      </c>
      <c r="S20" s="28">
        <v>2</v>
      </c>
      <c r="T20" s="28">
        <v>4</v>
      </c>
      <c r="U20" s="28"/>
      <c r="V20" s="28"/>
      <c r="W20" s="28">
        <v>2</v>
      </c>
      <c r="X20" s="28">
        <v>4</v>
      </c>
      <c r="Y20" s="28"/>
      <c r="Z20" s="28"/>
      <c r="AA20" s="28">
        <v>2</v>
      </c>
      <c r="AB20" s="28"/>
      <c r="AC20" s="28">
        <v>2</v>
      </c>
      <c r="AD20" s="28"/>
    </row>
    <row r="21" s="2" customFormat="1" ht="13.5" customHeight="1" spans="1:30">
      <c r="A21" s="17"/>
      <c r="B21" s="26" t="str">
        <f>'[1]16年分专业招生计划'!B20</f>
        <v>560602</v>
      </c>
      <c r="C21" s="27" t="str">
        <f>'[1]16年分专业招生计划'!C20</f>
        <v>飞行器维修技术(发动机装配与调试)</v>
      </c>
      <c r="D21" s="15">
        <f>'[1]16年分专业招生计划'!D20</f>
        <v>50</v>
      </c>
      <c r="E21" s="15">
        <f t="shared" si="4"/>
        <v>37</v>
      </c>
      <c r="F21" s="25">
        <f t="shared" si="5"/>
        <v>13</v>
      </c>
      <c r="G21" s="28">
        <v>3</v>
      </c>
      <c r="H21" s="28">
        <v>3</v>
      </c>
      <c r="I21" s="28">
        <v>2</v>
      </c>
      <c r="J21" s="28">
        <v>2</v>
      </c>
      <c r="K21" s="28">
        <v>2</v>
      </c>
      <c r="L21" s="28">
        <v>3</v>
      </c>
      <c r="M21" s="28">
        <v>2</v>
      </c>
      <c r="N21" s="28"/>
      <c r="O21" s="28">
        <v>4</v>
      </c>
      <c r="P21" s="28"/>
      <c r="Q21" s="28"/>
      <c r="R21" s="28">
        <v>2</v>
      </c>
      <c r="S21" s="28">
        <v>2</v>
      </c>
      <c r="T21" s="28">
        <v>4</v>
      </c>
      <c r="U21" s="28"/>
      <c r="V21" s="28"/>
      <c r="W21" s="28">
        <v>2</v>
      </c>
      <c r="X21" s="28">
        <v>2</v>
      </c>
      <c r="Y21" s="28">
        <v>2</v>
      </c>
      <c r="Z21" s="28"/>
      <c r="AA21" s="28"/>
      <c r="AB21" s="28">
        <v>2</v>
      </c>
      <c r="AC21" s="28"/>
      <c r="AD21" s="28"/>
    </row>
    <row r="22" s="2" customFormat="1" ht="13.5" customHeight="1" spans="1:30">
      <c r="A22" s="17"/>
      <c r="B22" s="26" t="str">
        <f>'[1]16年分专业招生计划'!B21</f>
        <v>560602</v>
      </c>
      <c r="C22" s="27" t="str">
        <f>'[1]16年分专业招生计划'!C21</f>
        <v>飞行器维修技术(民用航空发动机修理)</v>
      </c>
      <c r="D22" s="15">
        <f>'[1]16年分专业招生计划'!D21</f>
        <v>50</v>
      </c>
      <c r="E22" s="15">
        <f t="shared" si="4"/>
        <v>37</v>
      </c>
      <c r="F22" s="25">
        <f t="shared" si="5"/>
        <v>13</v>
      </c>
      <c r="G22" s="28">
        <v>2</v>
      </c>
      <c r="H22" s="28">
        <v>3</v>
      </c>
      <c r="I22" s="28"/>
      <c r="J22" s="28">
        <v>2</v>
      </c>
      <c r="K22" s="28">
        <v>2</v>
      </c>
      <c r="L22" s="28"/>
      <c r="M22" s="28"/>
      <c r="N22" s="28"/>
      <c r="O22" s="28">
        <v>2</v>
      </c>
      <c r="P22" s="28">
        <v>2</v>
      </c>
      <c r="Q22" s="28">
        <v>2</v>
      </c>
      <c r="R22" s="28">
        <v>2</v>
      </c>
      <c r="S22" s="28"/>
      <c r="T22" s="28">
        <v>2</v>
      </c>
      <c r="U22" s="28"/>
      <c r="V22" s="28">
        <v>2</v>
      </c>
      <c r="W22" s="28">
        <v>4</v>
      </c>
      <c r="X22" s="28">
        <v>4</v>
      </c>
      <c r="Y22" s="28">
        <v>2</v>
      </c>
      <c r="Z22" s="28">
        <v>2</v>
      </c>
      <c r="AA22" s="28">
        <v>2</v>
      </c>
      <c r="AB22" s="28"/>
      <c r="AC22" s="28">
        <v>2</v>
      </c>
      <c r="AD22" s="28"/>
    </row>
    <row r="23" s="2" customFormat="1" ht="13.5" customHeight="1" spans="1:30">
      <c r="A23" s="17"/>
      <c r="B23" s="26" t="str">
        <f>'[1]16年分专业招生计划'!B22</f>
        <v>560610</v>
      </c>
      <c r="C23" s="27" t="str">
        <f>'[1]16年分专业招生计划'!C22</f>
        <v>无人机应用技术</v>
      </c>
      <c r="D23" s="15">
        <f>'[1]16年分专业招生计划'!D22</f>
        <v>50</v>
      </c>
      <c r="E23" s="15">
        <f t="shared" si="4"/>
        <v>41</v>
      </c>
      <c r="F23" s="25">
        <f t="shared" si="5"/>
        <v>9</v>
      </c>
      <c r="G23" s="28"/>
      <c r="H23" s="28"/>
      <c r="I23" s="28">
        <v>2</v>
      </c>
      <c r="J23" s="28">
        <v>2</v>
      </c>
      <c r="K23" s="28">
        <v>2</v>
      </c>
      <c r="L23" s="28"/>
      <c r="M23" s="28"/>
      <c r="N23" s="28">
        <v>1</v>
      </c>
      <c r="O23" s="28">
        <v>2</v>
      </c>
      <c r="P23" s="28">
        <v>2</v>
      </c>
      <c r="Q23" s="28">
        <v>5</v>
      </c>
      <c r="R23" s="28">
        <v>2</v>
      </c>
      <c r="S23" s="28">
        <v>2</v>
      </c>
      <c r="T23" s="28">
        <v>2</v>
      </c>
      <c r="U23" s="28"/>
      <c r="V23" s="28"/>
      <c r="W23" s="28">
        <v>3</v>
      </c>
      <c r="X23" s="28">
        <v>3</v>
      </c>
      <c r="Y23" s="28">
        <v>5</v>
      </c>
      <c r="Z23" s="28">
        <v>3</v>
      </c>
      <c r="AA23" s="28">
        <v>2</v>
      </c>
      <c r="AB23" s="28">
        <v>2</v>
      </c>
      <c r="AC23" s="28"/>
      <c r="AD23" s="28">
        <v>1</v>
      </c>
    </row>
    <row r="24" s="2" customFormat="1" ht="13.5" customHeight="1" spans="1:30">
      <c r="A24" s="17"/>
      <c r="B24" s="30" t="str">
        <f>'[1]16年分专业招生计划'!B23</f>
        <v>600416</v>
      </c>
      <c r="C24" s="27" t="str">
        <f>'[1]16年分专业招生计划'!C23</f>
        <v>通用航空器维修</v>
      </c>
      <c r="D24" s="15">
        <f>'[1]16年分专业招生计划'!D23</f>
        <v>50</v>
      </c>
      <c r="E24" s="15">
        <f t="shared" si="4"/>
        <v>40</v>
      </c>
      <c r="F24" s="25">
        <f t="shared" si="5"/>
        <v>10</v>
      </c>
      <c r="G24" s="28">
        <v>2</v>
      </c>
      <c r="H24" s="28">
        <v>2</v>
      </c>
      <c r="I24" s="28">
        <v>2</v>
      </c>
      <c r="J24" s="28">
        <v>2</v>
      </c>
      <c r="K24" s="28">
        <v>2</v>
      </c>
      <c r="L24" s="28"/>
      <c r="M24" s="28"/>
      <c r="N24" s="28">
        <v>2</v>
      </c>
      <c r="O24" s="28">
        <v>5</v>
      </c>
      <c r="P24" s="28">
        <v>2</v>
      </c>
      <c r="Q24" s="28">
        <v>2</v>
      </c>
      <c r="R24" s="28">
        <v>2</v>
      </c>
      <c r="S24" s="28">
        <v>2</v>
      </c>
      <c r="T24" s="28">
        <v>2</v>
      </c>
      <c r="U24" s="28"/>
      <c r="V24" s="28"/>
      <c r="W24" s="28">
        <v>3</v>
      </c>
      <c r="X24" s="28">
        <v>2</v>
      </c>
      <c r="Y24" s="28">
        <v>2</v>
      </c>
      <c r="Z24" s="28">
        <v>2</v>
      </c>
      <c r="AA24" s="28"/>
      <c r="AB24" s="28">
        <v>2</v>
      </c>
      <c r="AC24" s="28">
        <v>2</v>
      </c>
      <c r="AD24" s="28"/>
    </row>
    <row r="25" s="2" customFormat="1" ht="13.5" customHeight="1" spans="1:30">
      <c r="A25" s="17"/>
      <c r="B25" s="26" t="str">
        <f>'[1]16年分专业招生计划'!B24</f>
        <v>530603</v>
      </c>
      <c r="C25" s="27" t="str">
        <f>'[1]16年分专业招生计划'!C24</f>
        <v>复合材料工程技术(航空复合材料加工与应用技术)</v>
      </c>
      <c r="D25" s="15">
        <f>'[1]16年分专业招生计划'!D24</f>
        <v>100</v>
      </c>
      <c r="E25" s="15">
        <f t="shared" si="4"/>
        <v>70</v>
      </c>
      <c r="F25" s="25">
        <f t="shared" si="5"/>
        <v>30</v>
      </c>
      <c r="G25" s="28">
        <v>3</v>
      </c>
      <c r="H25" s="28">
        <v>2</v>
      </c>
      <c r="I25" s="28">
        <v>3</v>
      </c>
      <c r="J25" s="28">
        <v>4</v>
      </c>
      <c r="K25" s="28">
        <v>4</v>
      </c>
      <c r="L25" s="28">
        <v>2</v>
      </c>
      <c r="M25" s="28">
        <v>2</v>
      </c>
      <c r="N25" s="28">
        <v>3</v>
      </c>
      <c r="O25" s="28">
        <v>3</v>
      </c>
      <c r="P25" s="28">
        <v>2</v>
      </c>
      <c r="Q25" s="28">
        <v>5</v>
      </c>
      <c r="R25" s="28">
        <v>3</v>
      </c>
      <c r="S25" s="28">
        <v>2</v>
      </c>
      <c r="T25" s="28">
        <v>4</v>
      </c>
      <c r="U25" s="28">
        <v>2</v>
      </c>
      <c r="V25" s="28"/>
      <c r="W25" s="28">
        <v>8</v>
      </c>
      <c r="X25" s="28">
        <v>4</v>
      </c>
      <c r="Y25" s="28">
        <v>3</v>
      </c>
      <c r="Z25" s="28">
        <v>3</v>
      </c>
      <c r="AA25" s="28">
        <v>2</v>
      </c>
      <c r="AB25" s="28">
        <v>2</v>
      </c>
      <c r="AC25" s="28">
        <v>2</v>
      </c>
      <c r="AD25" s="28">
        <v>2</v>
      </c>
    </row>
    <row r="26" s="2" customFormat="1" ht="13.5" customHeight="1" spans="1:30">
      <c r="A26" s="17"/>
      <c r="B26" s="26" t="str">
        <f>'[1]16年分专业招生计划'!B25</f>
        <v>560112</v>
      </c>
      <c r="C26" s="27" t="str">
        <f>'[1]16年分专业招生计划'!C25</f>
        <v>理化测试与质检技术（检测技术及应用）</v>
      </c>
      <c r="D26" s="15">
        <f>'[1]16年分专业招生计划'!D25</f>
        <v>75</v>
      </c>
      <c r="E26" s="15">
        <f t="shared" si="4"/>
        <v>52</v>
      </c>
      <c r="F26" s="25">
        <f t="shared" si="5"/>
        <v>23</v>
      </c>
      <c r="G26" s="28">
        <v>2</v>
      </c>
      <c r="H26" s="28">
        <v>2</v>
      </c>
      <c r="I26" s="28">
        <v>2</v>
      </c>
      <c r="J26" s="28">
        <v>4</v>
      </c>
      <c r="K26" s="28">
        <v>4</v>
      </c>
      <c r="L26" s="28">
        <v>2</v>
      </c>
      <c r="M26" s="28"/>
      <c r="N26" s="28">
        <v>2</v>
      </c>
      <c r="O26" s="28">
        <v>2</v>
      </c>
      <c r="P26" s="28">
        <v>2</v>
      </c>
      <c r="Q26" s="28">
        <v>3</v>
      </c>
      <c r="R26" s="28">
        <v>2</v>
      </c>
      <c r="S26" s="28">
        <v>2</v>
      </c>
      <c r="T26" s="28">
        <v>2</v>
      </c>
      <c r="U26" s="28"/>
      <c r="V26" s="28"/>
      <c r="W26" s="28">
        <v>8</v>
      </c>
      <c r="X26" s="28">
        <v>3</v>
      </c>
      <c r="Y26" s="28">
        <v>2</v>
      </c>
      <c r="Z26" s="28">
        <v>2</v>
      </c>
      <c r="AA26" s="28">
        <v>2</v>
      </c>
      <c r="AB26" s="28">
        <v>2</v>
      </c>
      <c r="AC26" s="28">
        <v>2</v>
      </c>
      <c r="AD26" s="28"/>
    </row>
    <row r="27" s="2" customFormat="1" ht="13.5" customHeight="1" spans="1:30">
      <c r="A27" s="22"/>
      <c r="B27" s="26">
        <f>'[1]16年分专业招生计划'!B26</f>
        <v>0</v>
      </c>
      <c r="C27" s="27" t="str">
        <f>'[1]16年分专业招生计划'!C26</f>
        <v>小计</v>
      </c>
      <c r="D27" s="15">
        <f>'[1]16年分专业招生计划'!D26</f>
        <v>575</v>
      </c>
      <c r="E27" s="25">
        <f t="shared" ref="E27:AD27" si="6">SUM(E16:E26)</f>
        <v>433</v>
      </c>
      <c r="F27" s="25">
        <f t="shared" si="6"/>
        <v>142</v>
      </c>
      <c r="G27" s="25">
        <f t="shared" si="6"/>
        <v>21</v>
      </c>
      <c r="H27" s="25">
        <f t="shared" si="6"/>
        <v>17</v>
      </c>
      <c r="I27" s="25">
        <f t="shared" si="6"/>
        <v>18</v>
      </c>
      <c r="J27" s="25">
        <f t="shared" si="6"/>
        <v>27</v>
      </c>
      <c r="K27" s="25">
        <f t="shared" si="6"/>
        <v>27</v>
      </c>
      <c r="L27" s="25">
        <f t="shared" si="6"/>
        <v>15</v>
      </c>
      <c r="M27" s="25">
        <f t="shared" si="6"/>
        <v>10</v>
      </c>
      <c r="N27" s="25">
        <f t="shared" si="6"/>
        <v>14</v>
      </c>
      <c r="O27" s="25">
        <f t="shared" si="6"/>
        <v>29</v>
      </c>
      <c r="P27" s="25">
        <f t="shared" si="6"/>
        <v>16</v>
      </c>
      <c r="Q27" s="25">
        <f t="shared" si="6"/>
        <v>24</v>
      </c>
      <c r="R27" s="25">
        <f t="shared" si="6"/>
        <v>19</v>
      </c>
      <c r="S27" s="25">
        <f t="shared" si="6"/>
        <v>18</v>
      </c>
      <c r="T27" s="25">
        <f t="shared" si="6"/>
        <v>27</v>
      </c>
      <c r="U27" s="25">
        <f t="shared" si="6"/>
        <v>6</v>
      </c>
      <c r="V27" s="25">
        <f t="shared" si="6"/>
        <v>6</v>
      </c>
      <c r="W27" s="25">
        <f t="shared" si="6"/>
        <v>34</v>
      </c>
      <c r="X27" s="25">
        <f t="shared" si="6"/>
        <v>28</v>
      </c>
      <c r="Y27" s="25">
        <f t="shared" si="6"/>
        <v>18</v>
      </c>
      <c r="Z27" s="25">
        <f t="shared" si="6"/>
        <v>14</v>
      </c>
      <c r="AA27" s="25">
        <f t="shared" si="6"/>
        <v>16</v>
      </c>
      <c r="AB27" s="25">
        <f t="shared" si="6"/>
        <v>12</v>
      </c>
      <c r="AC27" s="25">
        <f t="shared" si="6"/>
        <v>12</v>
      </c>
      <c r="AD27" s="25">
        <f t="shared" si="6"/>
        <v>5</v>
      </c>
    </row>
    <row r="28" s="2" customFormat="1" ht="13.5" customHeight="1" spans="1:30">
      <c r="A28" s="11" t="str">
        <f>'[1]16年分专业招生计划'!A27</f>
        <v>航空机械制造学院</v>
      </c>
      <c r="B28" s="26" t="str">
        <f>'[1]16年分专业招生计划'!B27</f>
        <v>560601</v>
      </c>
      <c r="C28" s="27" t="str">
        <f>'[1]16年分专业招生计划'!C27</f>
        <v>飞行器制造技术(航空机械制造与自动化)</v>
      </c>
      <c r="D28" s="15">
        <f>'[1]16年分专业招生计划'!D27</f>
        <v>100</v>
      </c>
      <c r="E28" s="15">
        <f t="shared" ref="E28:E32" si="7">SUM(G28:AD28)</f>
        <v>70</v>
      </c>
      <c r="F28" s="25">
        <f t="shared" ref="F28:F32" si="8">D28-E28</f>
        <v>30</v>
      </c>
      <c r="G28" s="28">
        <v>2</v>
      </c>
      <c r="H28" s="28">
        <v>2</v>
      </c>
      <c r="I28" s="28">
        <v>4</v>
      </c>
      <c r="J28" s="28">
        <v>6</v>
      </c>
      <c r="K28" s="28">
        <v>6</v>
      </c>
      <c r="L28" s="28">
        <v>3</v>
      </c>
      <c r="M28" s="28">
        <v>2</v>
      </c>
      <c r="N28" s="28">
        <v>2</v>
      </c>
      <c r="O28" s="28">
        <v>2</v>
      </c>
      <c r="P28" s="28">
        <v>2</v>
      </c>
      <c r="Q28" s="28">
        <v>3</v>
      </c>
      <c r="R28" s="28">
        <v>2</v>
      </c>
      <c r="S28" s="28">
        <v>2</v>
      </c>
      <c r="T28" s="28">
        <v>3</v>
      </c>
      <c r="U28" s="28">
        <v>2</v>
      </c>
      <c r="V28" s="28">
        <v>2</v>
      </c>
      <c r="W28" s="28">
        <v>6</v>
      </c>
      <c r="X28" s="28">
        <v>3</v>
      </c>
      <c r="Y28" s="28">
        <v>3</v>
      </c>
      <c r="Z28" s="28">
        <v>2</v>
      </c>
      <c r="AA28" s="28">
        <v>3</v>
      </c>
      <c r="AB28" s="28">
        <v>4</v>
      </c>
      <c r="AC28" s="28">
        <v>2</v>
      </c>
      <c r="AD28" s="28">
        <v>2</v>
      </c>
    </row>
    <row r="29" s="2" customFormat="1" ht="13.5" customHeight="1" spans="1:30">
      <c r="A29" s="17"/>
      <c r="B29" s="26" t="str">
        <f>'[1]16年分专业招生计划'!B28</f>
        <v>560301</v>
      </c>
      <c r="C29" s="27" t="str">
        <f>'[1]16年分专业招生计划'!C28</f>
        <v>机电一体化技术</v>
      </c>
      <c r="D29" s="15">
        <f>'[1]16年分专业招生计划'!D28</f>
        <v>75</v>
      </c>
      <c r="E29" s="15">
        <f t="shared" si="7"/>
        <v>44</v>
      </c>
      <c r="F29" s="25">
        <f t="shared" si="8"/>
        <v>31</v>
      </c>
      <c r="G29" s="28">
        <v>2</v>
      </c>
      <c r="H29" s="28">
        <v>2</v>
      </c>
      <c r="I29" s="28">
        <v>2</v>
      </c>
      <c r="J29" s="28">
        <v>5</v>
      </c>
      <c r="K29" s="28">
        <v>5</v>
      </c>
      <c r="L29" s="28">
        <v>2</v>
      </c>
      <c r="M29" s="28"/>
      <c r="N29" s="28">
        <v>2</v>
      </c>
      <c r="O29" s="28">
        <v>2</v>
      </c>
      <c r="P29" s="28"/>
      <c r="Q29" s="28">
        <v>2</v>
      </c>
      <c r="R29" s="28"/>
      <c r="S29" s="28"/>
      <c r="T29" s="28">
        <v>2</v>
      </c>
      <c r="U29" s="28"/>
      <c r="V29" s="28"/>
      <c r="W29" s="28">
        <v>4</v>
      </c>
      <c r="X29" s="28">
        <v>4</v>
      </c>
      <c r="Y29" s="28">
        <v>2</v>
      </c>
      <c r="Z29" s="28">
        <v>2</v>
      </c>
      <c r="AA29" s="28">
        <v>2</v>
      </c>
      <c r="AB29" s="28">
        <v>2</v>
      </c>
      <c r="AC29" s="28">
        <v>2</v>
      </c>
      <c r="AD29" s="28"/>
    </row>
    <row r="30" s="2" customFormat="1" ht="13.5" customHeight="1" spans="1:30">
      <c r="A30" s="17"/>
      <c r="B30" s="26" t="str">
        <f>'[1]16年分专业招生计划'!B29</f>
        <v>560110</v>
      </c>
      <c r="C30" s="27" t="str">
        <f>'[1]16年分专业招生计划'!C29</f>
        <v>焊接技术与自动化</v>
      </c>
      <c r="D30" s="15">
        <f>'[1]16年分专业招生计划'!D29</f>
        <v>85</v>
      </c>
      <c r="E30" s="15">
        <f t="shared" si="7"/>
        <v>28</v>
      </c>
      <c r="F30" s="25">
        <f t="shared" si="8"/>
        <v>57</v>
      </c>
      <c r="G30" s="28">
        <v>2</v>
      </c>
      <c r="H30" s="28">
        <v>2</v>
      </c>
      <c r="I30" s="28">
        <v>3</v>
      </c>
      <c r="J30" s="28">
        <v>4</v>
      </c>
      <c r="K30" s="28">
        <v>3</v>
      </c>
      <c r="L30" s="28"/>
      <c r="M30" s="28"/>
      <c r="N30" s="28"/>
      <c r="O30" s="28"/>
      <c r="P30" s="28"/>
      <c r="Q30" s="28"/>
      <c r="R30" s="28"/>
      <c r="S30" s="28"/>
      <c r="T30" s="28">
        <v>2</v>
      </c>
      <c r="U30" s="28"/>
      <c r="V30" s="28"/>
      <c r="W30" s="28">
        <v>10</v>
      </c>
      <c r="X30" s="28"/>
      <c r="Y30" s="28">
        <v>2</v>
      </c>
      <c r="Z30" s="28"/>
      <c r="AA30" s="28"/>
      <c r="AB30" s="28"/>
      <c r="AC30" s="28"/>
      <c r="AD30" s="28"/>
    </row>
    <row r="31" s="2" customFormat="1" ht="13.5" customHeight="1" spans="1:30">
      <c r="A31" s="17"/>
      <c r="B31" s="26" t="str">
        <f>'[1]16年分专业招生计划'!B30</f>
        <v>560113</v>
      </c>
      <c r="C31" s="27" t="str">
        <f>'[1]16年分专业招生计划'!C30</f>
        <v>模具设计与制造</v>
      </c>
      <c r="D31" s="15">
        <f>'[1]16年分专业招生计划'!D30</f>
        <v>60</v>
      </c>
      <c r="E31" s="15">
        <f t="shared" si="7"/>
        <v>18</v>
      </c>
      <c r="F31" s="25">
        <f t="shared" si="8"/>
        <v>42</v>
      </c>
      <c r="G31" s="28"/>
      <c r="H31" s="28"/>
      <c r="I31" s="28">
        <v>2</v>
      </c>
      <c r="J31" s="28">
        <v>2</v>
      </c>
      <c r="K31" s="28">
        <v>3</v>
      </c>
      <c r="L31" s="28"/>
      <c r="M31" s="28"/>
      <c r="N31" s="28">
        <v>3</v>
      </c>
      <c r="O31" s="28"/>
      <c r="P31" s="28">
        <v>2</v>
      </c>
      <c r="Q31" s="28"/>
      <c r="R31" s="28"/>
      <c r="S31" s="28"/>
      <c r="T31" s="28">
        <v>2</v>
      </c>
      <c r="U31" s="28"/>
      <c r="V31" s="28"/>
      <c r="W31" s="28">
        <v>4</v>
      </c>
      <c r="X31" s="28"/>
      <c r="Y31" s="28"/>
      <c r="Z31" s="28"/>
      <c r="AA31" s="28"/>
      <c r="AB31" s="28"/>
      <c r="AC31" s="28"/>
      <c r="AD31" s="28"/>
    </row>
    <row r="32" s="2" customFormat="1" ht="13.5" customHeight="1" spans="1:30">
      <c r="A32" s="17"/>
      <c r="B32" s="26" t="str">
        <f>'[1]16年分专业招生计划'!B31</f>
        <v>560103</v>
      </c>
      <c r="C32" s="27" t="str">
        <f>'[1]16年分专业招生计划'!C31</f>
        <v>数控技术</v>
      </c>
      <c r="D32" s="15">
        <f>'[1]16年分专业招生计划'!D31</f>
        <v>50</v>
      </c>
      <c r="E32" s="15">
        <f t="shared" si="7"/>
        <v>33</v>
      </c>
      <c r="F32" s="25">
        <f t="shared" si="8"/>
        <v>17</v>
      </c>
      <c r="G32" s="28"/>
      <c r="H32" s="28">
        <v>2</v>
      </c>
      <c r="I32" s="28">
        <v>2</v>
      </c>
      <c r="J32" s="28">
        <v>2</v>
      </c>
      <c r="K32" s="28">
        <v>3</v>
      </c>
      <c r="L32" s="28"/>
      <c r="M32" s="28"/>
      <c r="N32" s="28">
        <v>2</v>
      </c>
      <c r="O32" s="28">
        <v>2</v>
      </c>
      <c r="P32" s="28">
        <v>2</v>
      </c>
      <c r="Q32" s="28"/>
      <c r="R32" s="28"/>
      <c r="S32" s="28"/>
      <c r="T32" s="28">
        <v>3</v>
      </c>
      <c r="U32" s="28">
        <v>2</v>
      </c>
      <c r="V32" s="28"/>
      <c r="W32" s="28">
        <v>5</v>
      </c>
      <c r="X32" s="28">
        <v>2</v>
      </c>
      <c r="Y32" s="28">
        <v>2</v>
      </c>
      <c r="Z32" s="28"/>
      <c r="AA32" s="28"/>
      <c r="AB32" s="28">
        <v>2</v>
      </c>
      <c r="AC32" s="28">
        <v>2</v>
      </c>
      <c r="AD32" s="28"/>
    </row>
    <row r="33" s="2" customFormat="1" ht="13.5" customHeight="1" spans="1:30">
      <c r="A33" s="22"/>
      <c r="B33" s="26">
        <f>'[1]16年分专业招生计划'!B32</f>
        <v>0</v>
      </c>
      <c r="C33" s="27" t="str">
        <f>'[1]16年分专业招生计划'!C32</f>
        <v>小计</v>
      </c>
      <c r="D33" s="15">
        <f>'[1]16年分专业招生计划'!D32</f>
        <v>370</v>
      </c>
      <c r="E33" s="25">
        <f t="shared" ref="E33:AD33" si="9">SUM(E28:E32)</f>
        <v>193</v>
      </c>
      <c r="F33" s="25">
        <f t="shared" si="9"/>
        <v>177</v>
      </c>
      <c r="G33" s="25">
        <f t="shared" si="9"/>
        <v>6</v>
      </c>
      <c r="H33" s="25">
        <f t="shared" si="9"/>
        <v>8</v>
      </c>
      <c r="I33" s="25">
        <f t="shared" si="9"/>
        <v>13</v>
      </c>
      <c r="J33" s="25">
        <f t="shared" si="9"/>
        <v>19</v>
      </c>
      <c r="K33" s="25">
        <f t="shared" si="9"/>
        <v>20</v>
      </c>
      <c r="L33" s="25">
        <f t="shared" si="9"/>
        <v>5</v>
      </c>
      <c r="M33" s="25">
        <f t="shared" si="9"/>
        <v>2</v>
      </c>
      <c r="N33" s="25">
        <f t="shared" si="9"/>
        <v>9</v>
      </c>
      <c r="O33" s="25">
        <f t="shared" si="9"/>
        <v>6</v>
      </c>
      <c r="P33" s="25">
        <f t="shared" si="9"/>
        <v>6</v>
      </c>
      <c r="Q33" s="25">
        <f t="shared" si="9"/>
        <v>5</v>
      </c>
      <c r="R33" s="25">
        <f t="shared" si="9"/>
        <v>2</v>
      </c>
      <c r="S33" s="25">
        <f t="shared" si="9"/>
        <v>2</v>
      </c>
      <c r="T33" s="25">
        <f t="shared" si="9"/>
        <v>12</v>
      </c>
      <c r="U33" s="25">
        <f t="shared" si="9"/>
        <v>4</v>
      </c>
      <c r="V33" s="25">
        <f t="shared" si="9"/>
        <v>2</v>
      </c>
      <c r="W33" s="25">
        <f t="shared" si="9"/>
        <v>29</v>
      </c>
      <c r="X33" s="25">
        <f t="shared" si="9"/>
        <v>9</v>
      </c>
      <c r="Y33" s="25">
        <f t="shared" si="9"/>
        <v>9</v>
      </c>
      <c r="Z33" s="25">
        <f t="shared" si="9"/>
        <v>4</v>
      </c>
      <c r="AA33" s="25">
        <f t="shared" si="9"/>
        <v>5</v>
      </c>
      <c r="AB33" s="25">
        <f t="shared" si="9"/>
        <v>8</v>
      </c>
      <c r="AC33" s="25">
        <f t="shared" si="9"/>
        <v>6</v>
      </c>
      <c r="AD33" s="25">
        <f t="shared" si="9"/>
        <v>2</v>
      </c>
    </row>
    <row r="34" s="2" customFormat="1" ht="13.5" customHeight="1" spans="1:30">
      <c r="A34" s="11" t="str">
        <f>'[1]16年分专业招生计划'!A33</f>
        <v>航空电子设备维修学院</v>
      </c>
      <c r="B34" s="26" t="str">
        <f>'[1]16年分专业招生计划'!B33</f>
        <v>600410</v>
      </c>
      <c r="C34" s="27" t="str">
        <f>'[1]16年分专业招生计划'!C33</f>
        <v>飞机电子设备维修</v>
      </c>
      <c r="D34" s="15">
        <f>'[1]16年分专业招生计划'!D33</f>
        <v>75</v>
      </c>
      <c r="E34" s="15">
        <f t="shared" ref="E34:E38" si="10">SUM(G34:AD34)</f>
        <v>50</v>
      </c>
      <c r="F34" s="25">
        <f t="shared" ref="F34:F38" si="11">D34-E34</f>
        <v>25</v>
      </c>
      <c r="G34" s="28">
        <v>2</v>
      </c>
      <c r="H34" s="28">
        <v>2</v>
      </c>
      <c r="I34" s="28">
        <v>2</v>
      </c>
      <c r="J34" s="28">
        <v>2</v>
      </c>
      <c r="K34" s="28">
        <v>2</v>
      </c>
      <c r="L34" s="28">
        <v>2</v>
      </c>
      <c r="M34" s="28">
        <v>2</v>
      </c>
      <c r="N34" s="28">
        <v>2</v>
      </c>
      <c r="O34" s="28">
        <v>2</v>
      </c>
      <c r="P34" s="28">
        <v>2</v>
      </c>
      <c r="Q34" s="28">
        <v>2</v>
      </c>
      <c r="R34" s="28">
        <v>2</v>
      </c>
      <c r="S34" s="28">
        <v>2</v>
      </c>
      <c r="T34" s="28">
        <v>2</v>
      </c>
      <c r="U34" s="28">
        <v>2</v>
      </c>
      <c r="V34" s="28">
        <v>2</v>
      </c>
      <c r="W34" s="28">
        <v>5</v>
      </c>
      <c r="X34" s="28">
        <v>2</v>
      </c>
      <c r="Y34" s="28">
        <v>2</v>
      </c>
      <c r="Z34" s="28">
        <v>2</v>
      </c>
      <c r="AA34" s="28">
        <v>2</v>
      </c>
      <c r="AB34" s="28">
        <v>2</v>
      </c>
      <c r="AC34" s="28">
        <v>2</v>
      </c>
      <c r="AD34" s="28">
        <v>1</v>
      </c>
    </row>
    <row r="35" s="2" customFormat="1" ht="13.5" customHeight="1" spans="1:30">
      <c r="A35" s="17"/>
      <c r="B35" s="26" t="str">
        <f>'[1]16年分专业招生计划'!B34</f>
        <v>560611</v>
      </c>
      <c r="C35" s="27" t="str">
        <f>'[1]16年分专业招生计划'!C34</f>
        <v>导弹维修</v>
      </c>
      <c r="D35" s="15">
        <f>'[1]16年分专业招生计划'!D34</f>
        <v>40</v>
      </c>
      <c r="E35" s="15">
        <f t="shared" si="10"/>
        <v>29</v>
      </c>
      <c r="F35" s="25">
        <f t="shared" si="11"/>
        <v>11</v>
      </c>
      <c r="G35" s="28"/>
      <c r="H35" s="28">
        <v>2</v>
      </c>
      <c r="I35" s="28"/>
      <c r="J35" s="28">
        <v>2</v>
      </c>
      <c r="K35" s="28">
        <v>2</v>
      </c>
      <c r="L35" s="28">
        <v>2</v>
      </c>
      <c r="M35" s="28"/>
      <c r="N35" s="28"/>
      <c r="O35" s="28">
        <v>3</v>
      </c>
      <c r="P35" s="28"/>
      <c r="Q35" s="28"/>
      <c r="R35" s="28">
        <v>3</v>
      </c>
      <c r="S35" s="28">
        <v>4</v>
      </c>
      <c r="T35" s="28"/>
      <c r="U35" s="28"/>
      <c r="V35" s="28">
        <v>4</v>
      </c>
      <c r="W35" s="28">
        <v>3</v>
      </c>
      <c r="X35" s="28"/>
      <c r="Y35" s="28"/>
      <c r="Z35" s="28"/>
      <c r="AA35" s="28">
        <v>2</v>
      </c>
      <c r="AB35" s="28">
        <v>2</v>
      </c>
      <c r="AC35" s="28"/>
      <c r="AD35" s="28"/>
    </row>
    <row r="36" s="2" customFormat="1" ht="13.5" customHeight="1" spans="1:30">
      <c r="A36" s="17"/>
      <c r="B36" s="26" t="str">
        <f>'[1]16年分专业招生计划'!B35</f>
        <v>610102</v>
      </c>
      <c r="C36" s="27" t="str">
        <f>'[1]16年分专业招生计划'!C35</f>
        <v>应用电子技术</v>
      </c>
      <c r="D36" s="15">
        <f>'[1]16年分专业招生计划'!D35</f>
        <v>50</v>
      </c>
      <c r="E36" s="15">
        <f t="shared" si="10"/>
        <v>16</v>
      </c>
      <c r="F36" s="25">
        <f t="shared" si="11"/>
        <v>34</v>
      </c>
      <c r="G36" s="28"/>
      <c r="H36" s="28"/>
      <c r="I36" s="28"/>
      <c r="J36" s="28">
        <v>3</v>
      </c>
      <c r="K36" s="28">
        <v>2</v>
      </c>
      <c r="L36" s="28"/>
      <c r="M36" s="28"/>
      <c r="N36" s="28"/>
      <c r="O36" s="28"/>
      <c r="P36" s="28"/>
      <c r="Q36" s="28">
        <v>2</v>
      </c>
      <c r="R36" s="28"/>
      <c r="S36" s="28"/>
      <c r="T36" s="28"/>
      <c r="U36" s="28"/>
      <c r="V36" s="28"/>
      <c r="W36" s="28">
        <v>5</v>
      </c>
      <c r="X36" s="28">
        <v>4</v>
      </c>
      <c r="Y36" s="28"/>
      <c r="Z36" s="28"/>
      <c r="AA36" s="28"/>
      <c r="AB36" s="28"/>
      <c r="AC36" s="28"/>
      <c r="AD36" s="28"/>
    </row>
    <row r="37" s="2" customFormat="1" ht="13.5" customHeight="1" spans="1:30">
      <c r="A37" s="17"/>
      <c r="B37" s="26" t="str">
        <f>'[1]16年分专业招生计划'!B36</f>
        <v>560302</v>
      </c>
      <c r="C37" s="27" t="str">
        <f>'[1]16年分专业招生计划'!C36</f>
        <v>电气自动化技术</v>
      </c>
      <c r="D37" s="15">
        <f>'[1]16年分专业招生计划'!D36</f>
        <v>60</v>
      </c>
      <c r="E37" s="15">
        <f t="shared" si="10"/>
        <v>26</v>
      </c>
      <c r="F37" s="25">
        <f t="shared" si="11"/>
        <v>34</v>
      </c>
      <c r="G37" s="28">
        <v>2</v>
      </c>
      <c r="H37" s="28"/>
      <c r="I37" s="28">
        <v>2</v>
      </c>
      <c r="J37" s="28">
        <v>3</v>
      </c>
      <c r="K37" s="28">
        <v>3</v>
      </c>
      <c r="L37" s="28"/>
      <c r="M37" s="28"/>
      <c r="N37" s="28">
        <v>4</v>
      </c>
      <c r="O37" s="28">
        <v>2</v>
      </c>
      <c r="P37" s="28"/>
      <c r="Q37" s="28"/>
      <c r="R37" s="28"/>
      <c r="S37" s="28"/>
      <c r="T37" s="28">
        <v>2</v>
      </c>
      <c r="U37" s="28"/>
      <c r="V37" s="28"/>
      <c r="W37" s="28">
        <v>6</v>
      </c>
      <c r="X37" s="28"/>
      <c r="Y37" s="28"/>
      <c r="Z37" s="28"/>
      <c r="AA37" s="28"/>
      <c r="AB37" s="28">
        <v>2</v>
      </c>
      <c r="AC37" s="28"/>
      <c r="AD37" s="28"/>
    </row>
    <row r="38" s="2" customFormat="1" ht="13.5" customHeight="1" spans="1:30">
      <c r="A38" s="17"/>
      <c r="B38" s="26" t="str">
        <f>'[1]16年分专业招生计划'!B37</f>
        <v>600402</v>
      </c>
      <c r="C38" s="27" t="str">
        <f>'[1]16年分专业招生计划'!C37</f>
        <v>民航通信技术</v>
      </c>
      <c r="D38" s="15">
        <f>'[1]16年分专业招生计划'!D37</f>
        <v>60</v>
      </c>
      <c r="E38" s="15">
        <f t="shared" si="10"/>
        <v>41</v>
      </c>
      <c r="F38" s="25">
        <f t="shared" si="11"/>
        <v>19</v>
      </c>
      <c r="G38" s="28"/>
      <c r="H38" s="28"/>
      <c r="I38" s="28">
        <v>2</v>
      </c>
      <c r="J38" s="28">
        <v>4</v>
      </c>
      <c r="K38" s="28">
        <v>4</v>
      </c>
      <c r="L38" s="28">
        <v>4</v>
      </c>
      <c r="M38" s="28"/>
      <c r="N38" s="28">
        <v>2</v>
      </c>
      <c r="O38" s="28">
        <v>2</v>
      </c>
      <c r="P38" s="28"/>
      <c r="Q38" s="28">
        <v>2</v>
      </c>
      <c r="R38" s="28"/>
      <c r="S38" s="28"/>
      <c r="T38" s="28">
        <v>2</v>
      </c>
      <c r="U38" s="28">
        <v>2</v>
      </c>
      <c r="V38" s="28">
        <v>2</v>
      </c>
      <c r="W38" s="28">
        <v>4</v>
      </c>
      <c r="X38" s="28">
        <v>3</v>
      </c>
      <c r="Y38" s="28">
        <v>4</v>
      </c>
      <c r="Z38" s="28"/>
      <c r="AA38" s="28">
        <v>2</v>
      </c>
      <c r="AB38" s="28"/>
      <c r="AC38" s="28">
        <v>2</v>
      </c>
      <c r="AD38" s="28"/>
    </row>
    <row r="39" s="2" customFormat="1" ht="13.5" customHeight="1" spans="1:30">
      <c r="A39" s="22"/>
      <c r="B39" s="26">
        <f>'[1]16年分专业招生计划'!B38</f>
        <v>0</v>
      </c>
      <c r="C39" s="27" t="str">
        <f>'[1]16年分专业招生计划'!C38</f>
        <v>小计</v>
      </c>
      <c r="D39" s="15">
        <f>'[1]16年分专业招生计划'!D38</f>
        <v>285</v>
      </c>
      <c r="E39" s="25">
        <f t="shared" ref="E39:AD39" si="12">SUM(E34:E38)</f>
        <v>162</v>
      </c>
      <c r="F39" s="25">
        <f t="shared" si="12"/>
        <v>123</v>
      </c>
      <c r="G39" s="25">
        <f t="shared" si="12"/>
        <v>4</v>
      </c>
      <c r="H39" s="25">
        <f t="shared" si="12"/>
        <v>4</v>
      </c>
      <c r="I39" s="25">
        <f t="shared" si="12"/>
        <v>6</v>
      </c>
      <c r="J39" s="25">
        <f t="shared" si="12"/>
        <v>14</v>
      </c>
      <c r="K39" s="25">
        <f t="shared" si="12"/>
        <v>13</v>
      </c>
      <c r="L39" s="25">
        <f t="shared" si="12"/>
        <v>8</v>
      </c>
      <c r="M39" s="25">
        <f t="shared" si="12"/>
        <v>2</v>
      </c>
      <c r="N39" s="25">
        <f t="shared" si="12"/>
        <v>8</v>
      </c>
      <c r="O39" s="25">
        <f t="shared" si="12"/>
        <v>9</v>
      </c>
      <c r="P39" s="25">
        <f t="shared" si="12"/>
        <v>2</v>
      </c>
      <c r="Q39" s="25">
        <f t="shared" si="12"/>
        <v>6</v>
      </c>
      <c r="R39" s="25">
        <f t="shared" si="12"/>
        <v>5</v>
      </c>
      <c r="S39" s="25">
        <f t="shared" si="12"/>
        <v>6</v>
      </c>
      <c r="T39" s="25">
        <f t="shared" si="12"/>
        <v>6</v>
      </c>
      <c r="U39" s="25">
        <f t="shared" si="12"/>
        <v>4</v>
      </c>
      <c r="V39" s="25">
        <f t="shared" si="12"/>
        <v>8</v>
      </c>
      <c r="W39" s="25">
        <f t="shared" si="12"/>
        <v>23</v>
      </c>
      <c r="X39" s="25">
        <f t="shared" si="12"/>
        <v>9</v>
      </c>
      <c r="Y39" s="25">
        <f t="shared" si="12"/>
        <v>6</v>
      </c>
      <c r="Z39" s="25">
        <f t="shared" si="12"/>
        <v>2</v>
      </c>
      <c r="AA39" s="25">
        <f t="shared" si="12"/>
        <v>6</v>
      </c>
      <c r="AB39" s="25">
        <f t="shared" si="12"/>
        <v>6</v>
      </c>
      <c r="AC39" s="25">
        <f t="shared" si="12"/>
        <v>4</v>
      </c>
      <c r="AD39" s="25">
        <f t="shared" si="12"/>
        <v>1</v>
      </c>
    </row>
    <row r="40" s="2" customFormat="1" ht="13.5" customHeight="1" spans="1:30">
      <c r="A40" s="11" t="str">
        <f>'[1]16年分专业招生计划'!A39</f>
        <v>航空服务与管理学院</v>
      </c>
      <c r="B40" s="26" t="str">
        <f>'[1]16年分专业招生计划'!B39</f>
        <v>600405</v>
      </c>
      <c r="C40" s="27" t="str">
        <f>'[1]16年分专业招生计划'!C39</f>
        <v>空中乘务</v>
      </c>
      <c r="D40" s="15">
        <f>'[1]16年分专业招生计划'!D39</f>
        <v>160</v>
      </c>
      <c r="E40" s="15">
        <f t="shared" ref="E40:E44" si="13">SUM(G40:AD40)</f>
        <v>66</v>
      </c>
      <c r="F40" s="25">
        <f t="shared" ref="F40:F44" si="14">D40-E40</f>
        <v>94</v>
      </c>
      <c r="G40" s="29">
        <v>5</v>
      </c>
      <c r="H40" s="29"/>
      <c r="I40" s="29"/>
      <c r="J40" s="29">
        <v>8</v>
      </c>
      <c r="K40" s="29">
        <v>8</v>
      </c>
      <c r="L40" s="29">
        <v>7</v>
      </c>
      <c r="M40" s="29"/>
      <c r="N40" s="29"/>
      <c r="O40" s="29">
        <v>10</v>
      </c>
      <c r="P40" s="29"/>
      <c r="Q40" s="29"/>
      <c r="R40" s="29">
        <v>6</v>
      </c>
      <c r="S40" s="29">
        <v>6</v>
      </c>
      <c r="T40" s="29">
        <v>6</v>
      </c>
      <c r="U40" s="29"/>
      <c r="V40" s="29"/>
      <c r="W40" s="29"/>
      <c r="X40" s="29">
        <v>4</v>
      </c>
      <c r="Y40" s="29"/>
      <c r="Z40" s="29"/>
      <c r="AA40" s="29"/>
      <c r="AB40" s="29"/>
      <c r="AC40" s="29">
        <v>3</v>
      </c>
      <c r="AD40" s="29">
        <v>3</v>
      </c>
    </row>
    <row r="41" ht="13.5" customHeight="1" spans="1:30">
      <c r="A41" s="17"/>
      <c r="B41" s="26">
        <f>'[1]16年分专业招生计划'!B40</f>
        <v>600408</v>
      </c>
      <c r="C41" s="27" t="str">
        <f>'[1]16年分专业招生计划'!C40</f>
        <v>机场运行（地面服务）</v>
      </c>
      <c r="D41" s="15">
        <f>'[1]16年分专业招生计划'!D40</f>
        <v>100</v>
      </c>
      <c r="E41" s="15">
        <f t="shared" si="13"/>
        <v>58</v>
      </c>
      <c r="F41" s="25">
        <f t="shared" si="14"/>
        <v>42</v>
      </c>
      <c r="G41" s="29">
        <v>3</v>
      </c>
      <c r="H41" s="29"/>
      <c r="I41" s="29">
        <v>2</v>
      </c>
      <c r="J41" s="29">
        <v>5</v>
      </c>
      <c r="K41" s="29">
        <v>5</v>
      </c>
      <c r="L41" s="29">
        <v>4</v>
      </c>
      <c r="M41" s="29"/>
      <c r="N41" s="29">
        <v>2</v>
      </c>
      <c r="O41" s="29">
        <v>5</v>
      </c>
      <c r="P41" s="29"/>
      <c r="Q41" s="29">
        <v>3</v>
      </c>
      <c r="R41" s="29">
        <v>4</v>
      </c>
      <c r="S41" s="29">
        <v>4</v>
      </c>
      <c r="T41" s="29">
        <v>4</v>
      </c>
      <c r="U41" s="29"/>
      <c r="V41" s="29"/>
      <c r="W41" s="29">
        <v>4</v>
      </c>
      <c r="X41" s="29">
        <v>4</v>
      </c>
      <c r="Y41" s="29"/>
      <c r="Z41" s="29">
        <v>4</v>
      </c>
      <c r="AA41" s="29"/>
      <c r="AB41" s="29"/>
      <c r="AC41" s="29">
        <v>3</v>
      </c>
      <c r="AD41" s="29">
        <v>2</v>
      </c>
    </row>
    <row r="42" ht="13.5" customHeight="1" spans="1:30">
      <c r="A42" s="17"/>
      <c r="B42" s="26" t="str">
        <f>'[1]16年分专业招生计划'!B41</f>
        <v>600406</v>
      </c>
      <c r="C42" s="27" t="str">
        <f>'[1]16年分专业招生计划'!C41</f>
        <v>民航安全技术管理</v>
      </c>
      <c r="D42" s="15">
        <f>'[1]16年分专业招生计划'!D41</f>
        <v>60</v>
      </c>
      <c r="E42" s="15">
        <f t="shared" si="13"/>
        <v>38</v>
      </c>
      <c r="F42" s="25">
        <f t="shared" si="14"/>
        <v>22</v>
      </c>
      <c r="G42" s="28">
        <v>2</v>
      </c>
      <c r="H42" s="28"/>
      <c r="I42" s="28"/>
      <c r="J42" s="28">
        <v>3</v>
      </c>
      <c r="K42" s="28"/>
      <c r="L42" s="28">
        <v>3</v>
      </c>
      <c r="M42" s="28"/>
      <c r="N42" s="28">
        <v>4</v>
      </c>
      <c r="O42" s="28"/>
      <c r="P42" s="28">
        <v>4</v>
      </c>
      <c r="Q42" s="28">
        <v>4</v>
      </c>
      <c r="R42" s="28"/>
      <c r="S42" s="28"/>
      <c r="T42" s="28"/>
      <c r="U42" s="28">
        <v>4</v>
      </c>
      <c r="V42" s="28"/>
      <c r="W42" s="28">
        <v>4</v>
      </c>
      <c r="X42" s="28"/>
      <c r="Y42" s="28"/>
      <c r="Z42" s="28">
        <v>2</v>
      </c>
      <c r="AA42" s="28">
        <v>5</v>
      </c>
      <c r="AB42" s="28">
        <v>3</v>
      </c>
      <c r="AC42" s="28"/>
      <c r="AD42" s="28"/>
    </row>
    <row r="43" ht="13.5" customHeight="1" spans="1:30">
      <c r="A43" s="17"/>
      <c r="B43" s="26" t="str">
        <f>'[1]16年分专业招生计划'!B42</f>
        <v>600401</v>
      </c>
      <c r="C43" s="27" t="str">
        <f>'[1]16年分专业招生计划'!C42</f>
        <v>民航运输</v>
      </c>
      <c r="D43" s="15">
        <f>'[1]16年分专业招生计划'!D42</f>
        <v>110</v>
      </c>
      <c r="E43" s="15">
        <f t="shared" si="13"/>
        <v>76</v>
      </c>
      <c r="F43" s="25">
        <f t="shared" si="14"/>
        <v>34</v>
      </c>
      <c r="G43" s="28">
        <v>4</v>
      </c>
      <c r="H43" s="28">
        <v>2</v>
      </c>
      <c r="I43" s="28">
        <v>2</v>
      </c>
      <c r="J43" s="28">
        <v>4</v>
      </c>
      <c r="K43" s="28">
        <v>4</v>
      </c>
      <c r="L43" s="28">
        <v>3</v>
      </c>
      <c r="M43" s="28">
        <v>2</v>
      </c>
      <c r="N43" s="28">
        <v>3</v>
      </c>
      <c r="O43" s="28">
        <v>4</v>
      </c>
      <c r="P43" s="28">
        <v>2</v>
      </c>
      <c r="Q43" s="28">
        <v>3</v>
      </c>
      <c r="R43" s="28">
        <v>4</v>
      </c>
      <c r="S43" s="28">
        <v>2</v>
      </c>
      <c r="T43" s="28">
        <v>3</v>
      </c>
      <c r="U43" s="28">
        <v>2</v>
      </c>
      <c r="V43" s="28">
        <v>2</v>
      </c>
      <c r="W43" s="28">
        <v>7</v>
      </c>
      <c r="X43" s="28">
        <v>4</v>
      </c>
      <c r="Y43" s="28">
        <v>3</v>
      </c>
      <c r="Z43" s="28">
        <v>4</v>
      </c>
      <c r="AA43" s="28">
        <v>4</v>
      </c>
      <c r="AB43" s="28">
        <v>4</v>
      </c>
      <c r="AC43" s="28">
        <v>2</v>
      </c>
      <c r="AD43" s="28">
        <v>2</v>
      </c>
    </row>
    <row r="44" ht="13.5" customHeight="1" spans="1:30">
      <c r="A44" s="17"/>
      <c r="B44" s="26" t="str">
        <f>'[1]16年分专业招生计划'!B43</f>
        <v>600417</v>
      </c>
      <c r="C44" s="27" t="str">
        <f>'[1]16年分专业招生计划'!C43</f>
        <v>通用航空航务技术</v>
      </c>
      <c r="D44" s="15">
        <f>'[1]16年分专业招生计划'!D43</f>
        <v>60</v>
      </c>
      <c r="E44" s="15">
        <f t="shared" si="13"/>
        <v>39</v>
      </c>
      <c r="F44" s="25">
        <f t="shared" si="14"/>
        <v>21</v>
      </c>
      <c r="G44" s="28"/>
      <c r="H44" s="28">
        <v>4</v>
      </c>
      <c r="I44" s="28">
        <v>4</v>
      </c>
      <c r="J44" s="28"/>
      <c r="K44" s="28">
        <v>3</v>
      </c>
      <c r="L44" s="28"/>
      <c r="M44" s="28">
        <v>4</v>
      </c>
      <c r="N44" s="28"/>
      <c r="O44" s="28">
        <v>2</v>
      </c>
      <c r="P44" s="28"/>
      <c r="Q44" s="28"/>
      <c r="R44" s="28"/>
      <c r="S44" s="28">
        <v>2</v>
      </c>
      <c r="T44" s="28">
        <v>2</v>
      </c>
      <c r="U44" s="28"/>
      <c r="V44" s="28">
        <v>2</v>
      </c>
      <c r="W44" s="28">
        <v>4</v>
      </c>
      <c r="X44" s="28">
        <v>2</v>
      </c>
      <c r="Y44" s="28">
        <v>4</v>
      </c>
      <c r="Z44" s="28"/>
      <c r="AA44" s="28">
        <v>4</v>
      </c>
      <c r="AB44" s="28">
        <v>2</v>
      </c>
      <c r="AC44" s="28"/>
      <c r="AD44" s="28"/>
    </row>
    <row r="45" ht="13.5" customHeight="1" spans="1:30">
      <c r="A45" s="22"/>
      <c r="B45" s="26">
        <f>'[1]16年分专业招生计划'!B44</f>
        <v>0</v>
      </c>
      <c r="C45" s="27" t="str">
        <f>'[1]16年分专业招生计划'!C44</f>
        <v>小计</v>
      </c>
      <c r="D45" s="15">
        <f>'[1]16年分专业招生计划'!D44</f>
        <v>490</v>
      </c>
      <c r="E45" s="25">
        <f t="shared" ref="E45:AD45" si="15">SUM(E40:E44)</f>
        <v>277</v>
      </c>
      <c r="F45" s="25">
        <f t="shared" si="15"/>
        <v>213</v>
      </c>
      <c r="G45" s="25">
        <f t="shared" si="15"/>
        <v>14</v>
      </c>
      <c r="H45" s="25">
        <f t="shared" si="15"/>
        <v>6</v>
      </c>
      <c r="I45" s="25">
        <f t="shared" si="15"/>
        <v>8</v>
      </c>
      <c r="J45" s="25">
        <f t="shared" si="15"/>
        <v>20</v>
      </c>
      <c r="K45" s="25">
        <f t="shared" si="15"/>
        <v>20</v>
      </c>
      <c r="L45" s="25">
        <f t="shared" si="15"/>
        <v>17</v>
      </c>
      <c r="M45" s="25">
        <f t="shared" si="15"/>
        <v>6</v>
      </c>
      <c r="N45" s="25">
        <f t="shared" si="15"/>
        <v>9</v>
      </c>
      <c r="O45" s="25">
        <f t="shared" si="15"/>
        <v>21</v>
      </c>
      <c r="P45" s="25">
        <f t="shared" si="15"/>
        <v>6</v>
      </c>
      <c r="Q45" s="25">
        <f t="shared" si="15"/>
        <v>10</v>
      </c>
      <c r="R45" s="25">
        <f t="shared" si="15"/>
        <v>14</v>
      </c>
      <c r="S45" s="25">
        <f t="shared" si="15"/>
        <v>14</v>
      </c>
      <c r="T45" s="25">
        <f t="shared" si="15"/>
        <v>15</v>
      </c>
      <c r="U45" s="25">
        <f t="shared" si="15"/>
        <v>6</v>
      </c>
      <c r="V45" s="25">
        <f t="shared" si="15"/>
        <v>4</v>
      </c>
      <c r="W45" s="25">
        <f t="shared" si="15"/>
        <v>19</v>
      </c>
      <c r="X45" s="25">
        <f t="shared" si="15"/>
        <v>14</v>
      </c>
      <c r="Y45" s="25">
        <f t="shared" si="15"/>
        <v>7</v>
      </c>
      <c r="Z45" s="25">
        <f t="shared" si="15"/>
        <v>10</v>
      </c>
      <c r="AA45" s="25">
        <f t="shared" si="15"/>
        <v>13</v>
      </c>
      <c r="AB45" s="25">
        <f t="shared" si="15"/>
        <v>9</v>
      </c>
      <c r="AC45" s="25">
        <f t="shared" si="15"/>
        <v>8</v>
      </c>
      <c r="AD45" s="25">
        <f t="shared" si="15"/>
        <v>7</v>
      </c>
    </row>
    <row r="46" ht="12.75" customHeight="1" spans="1:30">
      <c r="A46" s="11" t="str">
        <f>'[1]16年分专业招生计划'!A45</f>
        <v>士官学院</v>
      </c>
      <c r="B46" s="26" t="str">
        <f>'[1]16年分专业招生计划'!B45</f>
        <v>560601</v>
      </c>
      <c r="C46" s="27" t="str">
        <f>'[1]16年分专业招生计划'!C45</f>
        <v>飞行器制造技术(航空机械制造与自动化)（海军）</v>
      </c>
      <c r="D46" s="15">
        <f>'[1]16年分专业招生计划'!D45</f>
        <v>80</v>
      </c>
      <c r="E46" s="15">
        <f t="shared" ref="E46:E57" si="16">SUM(G46:AD46)</f>
        <v>45</v>
      </c>
      <c r="F46" s="25">
        <f t="shared" ref="F46:F57" si="17">D46-E46</f>
        <v>35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>
        <v>15</v>
      </c>
      <c r="S46" s="28">
        <v>15</v>
      </c>
      <c r="T46" s="28">
        <v>15</v>
      </c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ht="13.5" customHeight="1" spans="1:30">
      <c r="A47" s="17"/>
      <c r="B47" s="26" t="str">
        <f>'[1]16年分专业招生计划'!B46</f>
        <v>600410</v>
      </c>
      <c r="C47" s="27" t="str">
        <f>'[1]16年分专业招生计划'!C46</f>
        <v>飞机电子设备维修(海军)</v>
      </c>
      <c r="D47" s="15">
        <f>'[1]16年分专业招生计划'!D46</f>
        <v>80</v>
      </c>
      <c r="E47" s="15">
        <f t="shared" si="16"/>
        <v>45</v>
      </c>
      <c r="F47" s="25">
        <f t="shared" si="17"/>
        <v>35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>
        <v>15</v>
      </c>
      <c r="S47" s="28">
        <v>15</v>
      </c>
      <c r="T47" s="28">
        <v>15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ht="13.5" customHeight="1" spans="1:30">
      <c r="A48" s="17"/>
      <c r="B48" s="30" t="str">
        <f>'[1]16年分专业招生计划'!B47</f>
        <v>560602</v>
      </c>
      <c r="C48" s="27" t="str">
        <f>'[1]16年分专业招生计划'!C47</f>
        <v>飞行器维修技术(空军)</v>
      </c>
      <c r="D48" s="15">
        <f>'[1]16年分专业招生计划'!D47</f>
        <v>100</v>
      </c>
      <c r="E48" s="15">
        <f t="shared" si="16"/>
        <v>50</v>
      </c>
      <c r="F48" s="25">
        <f t="shared" si="17"/>
        <v>50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>
        <v>10</v>
      </c>
      <c r="S48" s="28">
        <v>10</v>
      </c>
      <c r="T48" s="28"/>
      <c r="U48" s="28"/>
      <c r="V48" s="28"/>
      <c r="W48" s="28"/>
      <c r="X48" s="28">
        <v>10</v>
      </c>
      <c r="Y48" s="28"/>
      <c r="Z48" s="28"/>
      <c r="AA48" s="28">
        <v>10</v>
      </c>
      <c r="AB48" s="28">
        <v>10</v>
      </c>
      <c r="AC48" s="28"/>
      <c r="AD48" s="28"/>
    </row>
    <row r="49" ht="13.5" customHeight="1" spans="1:30">
      <c r="A49" s="17"/>
      <c r="B49" s="26" t="str">
        <f>'[1]16年分专业招生计划'!B48</f>
        <v>600410</v>
      </c>
      <c r="C49" s="27" t="str">
        <f>'[1]16年分专业招生计划'!C48</f>
        <v>飞机电子设备维修(空军)</v>
      </c>
      <c r="D49" s="15">
        <f>'[1]16年分专业招生计划'!D48</f>
        <v>100</v>
      </c>
      <c r="E49" s="15">
        <f t="shared" si="16"/>
        <v>50</v>
      </c>
      <c r="F49" s="25">
        <f t="shared" si="17"/>
        <v>50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>
        <v>10</v>
      </c>
      <c r="S49" s="28">
        <v>10</v>
      </c>
      <c r="T49" s="28"/>
      <c r="U49" s="28"/>
      <c r="V49" s="28"/>
      <c r="W49" s="28"/>
      <c r="X49" s="28">
        <v>10</v>
      </c>
      <c r="Y49" s="28"/>
      <c r="Z49" s="28"/>
      <c r="AA49" s="28">
        <v>10</v>
      </c>
      <c r="AB49" s="28">
        <v>10</v>
      </c>
      <c r="AC49" s="28"/>
      <c r="AD49" s="28"/>
    </row>
    <row r="50" ht="13.5" customHeight="1" spans="1:30">
      <c r="A50" s="17"/>
      <c r="B50" s="26" t="str">
        <f>'[1]16年分专业招生计划'!B49</f>
        <v>560611</v>
      </c>
      <c r="C50" s="27" t="str">
        <f>'[1]16年分专业招生计划'!C49</f>
        <v>导弹维修（空军）</v>
      </c>
      <c r="D50" s="15">
        <f>'[1]16年分专业招生计划'!D49</f>
        <v>100</v>
      </c>
      <c r="E50" s="15">
        <f t="shared" si="16"/>
        <v>50</v>
      </c>
      <c r="F50" s="25">
        <f t="shared" si="17"/>
        <v>50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>
        <v>10</v>
      </c>
      <c r="S50" s="28">
        <v>10</v>
      </c>
      <c r="T50" s="28"/>
      <c r="U50" s="28"/>
      <c r="V50" s="28"/>
      <c r="W50" s="28"/>
      <c r="X50" s="28">
        <v>10</v>
      </c>
      <c r="Y50" s="28"/>
      <c r="Z50" s="28"/>
      <c r="AA50" s="28">
        <v>10</v>
      </c>
      <c r="AB50" s="28">
        <v>10</v>
      </c>
      <c r="AC50" s="28"/>
      <c r="AD50" s="28"/>
    </row>
    <row r="51" ht="13.5" customHeight="1" spans="1:30">
      <c r="A51" s="17"/>
      <c r="B51" s="26" t="str">
        <f>'[1]16年分专业招生计划'!B50</f>
        <v>560611</v>
      </c>
      <c r="C51" s="27" t="str">
        <f>'[1]16年分专业招生计划'!C50</f>
        <v>导弹维修（空军第四基地）</v>
      </c>
      <c r="D51" s="15">
        <f>'[1]16年分专业招生计划'!D50</f>
        <v>60</v>
      </c>
      <c r="E51" s="15">
        <f t="shared" si="16"/>
        <v>30</v>
      </c>
      <c r="F51" s="25">
        <f t="shared" si="17"/>
        <v>30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>
        <v>10</v>
      </c>
      <c r="S51" s="28"/>
      <c r="T51" s="28"/>
      <c r="U51" s="28"/>
      <c r="V51" s="28"/>
      <c r="W51" s="28"/>
      <c r="X51" s="28"/>
      <c r="Y51" s="28"/>
      <c r="Z51" s="28"/>
      <c r="AA51" s="28">
        <v>10</v>
      </c>
      <c r="AB51" s="28">
        <v>10</v>
      </c>
      <c r="AC51" s="28"/>
      <c r="AD51" s="28"/>
    </row>
    <row r="52" ht="13.5" customHeight="1" spans="1:30">
      <c r="A52" s="17"/>
      <c r="B52" s="26" t="str">
        <f>'[1]16年分专业招生计划'!B51</f>
        <v>560611</v>
      </c>
      <c r="C52" s="27" t="str">
        <f>'[1]16年分专业招生计划'!C51</f>
        <v>导弹维修（火箭军）</v>
      </c>
      <c r="D52" s="15">
        <f>'[1]16年分专业招生计划'!D51</f>
        <v>120</v>
      </c>
      <c r="E52" s="15">
        <f t="shared" si="16"/>
        <v>80</v>
      </c>
      <c r="F52" s="25">
        <f t="shared" si="17"/>
        <v>40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10</v>
      </c>
      <c r="R52" s="28"/>
      <c r="S52" s="28">
        <v>25</v>
      </c>
      <c r="T52" s="28"/>
      <c r="U52" s="28"/>
      <c r="V52" s="28"/>
      <c r="W52" s="28"/>
      <c r="X52" s="28">
        <v>10</v>
      </c>
      <c r="Y52" s="28"/>
      <c r="Z52" s="28"/>
      <c r="AA52" s="28">
        <v>20</v>
      </c>
      <c r="AB52" s="28">
        <v>15</v>
      </c>
      <c r="AC52" s="28"/>
      <c r="AD52" s="28"/>
    </row>
    <row r="53" ht="13.5" customHeight="1" spans="1:30">
      <c r="A53" s="17"/>
      <c r="B53" s="26" t="str">
        <f>'[1]16年分专业招生计划'!B52</f>
        <v>560301</v>
      </c>
      <c r="C53" s="27" t="str">
        <f>'[1]16年分专业招生计划'!C52</f>
        <v>机电一体化技术(火箭军)</v>
      </c>
      <c r="D53" s="15">
        <f>'[1]16年分专业招生计划'!D52</f>
        <v>50</v>
      </c>
      <c r="E53" s="15">
        <f t="shared" si="16"/>
        <v>10</v>
      </c>
      <c r="F53" s="25">
        <f t="shared" si="17"/>
        <v>40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>
        <v>10</v>
      </c>
      <c r="AC53" s="28"/>
      <c r="AD53" s="28"/>
    </row>
    <row r="54" ht="13.5" customHeight="1" spans="1:30">
      <c r="A54" s="17"/>
      <c r="B54" s="26" t="str">
        <f>'[1]16年分专业招生计划'!B53</f>
        <v>610102</v>
      </c>
      <c r="C54" s="27" t="str">
        <f>'[1]16年分专业招生计划'!C53</f>
        <v>应用电子技术（火箭军）</v>
      </c>
      <c r="D54" s="15">
        <f>'[1]16年分专业招生计划'!D53</f>
        <v>80</v>
      </c>
      <c r="E54" s="15">
        <f t="shared" si="16"/>
        <v>30</v>
      </c>
      <c r="F54" s="25">
        <f t="shared" si="17"/>
        <v>50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>
        <v>15</v>
      </c>
      <c r="R54" s="28"/>
      <c r="S54" s="28">
        <v>15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ht="13.5" customHeight="1" spans="1:30">
      <c r="A55" s="17"/>
      <c r="B55" s="30" t="str">
        <f>'[1]16年分专业招生计划'!B54</f>
        <v>600416</v>
      </c>
      <c r="C55" s="27" t="str">
        <f>'[1]16年分专业招生计划'!C54</f>
        <v>通用航空器维修（陆航）</v>
      </c>
      <c r="D55" s="15">
        <f>'[1]16年分专业招生计划'!D54</f>
        <v>50</v>
      </c>
      <c r="E55" s="15">
        <f t="shared" si="16"/>
        <v>20</v>
      </c>
      <c r="F55" s="25">
        <f t="shared" si="17"/>
        <v>30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>
        <v>10</v>
      </c>
      <c r="T55" s="28">
        <v>10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</row>
    <row r="56" ht="13.5" customHeight="1" spans="1:30">
      <c r="A56" s="17"/>
      <c r="B56" s="26" t="str">
        <f>'[1]16年分专业招生计划'!B55</f>
        <v>600410</v>
      </c>
      <c r="C56" s="27" t="str">
        <f>'[1]16年分专业招生计划'!C55</f>
        <v>飞机电子设备维修(陆航)</v>
      </c>
      <c r="D56" s="15">
        <f>'[1]16年分专业招生计划'!D55</f>
        <v>50</v>
      </c>
      <c r="E56" s="15">
        <f t="shared" si="16"/>
        <v>20</v>
      </c>
      <c r="F56" s="25">
        <f t="shared" si="17"/>
        <v>30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>
        <v>10</v>
      </c>
      <c r="T56" s="28">
        <v>10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</row>
    <row r="57" ht="13.5" customHeight="1" spans="1:30">
      <c r="A57" s="17"/>
      <c r="B57" s="26" t="str">
        <f>'[1]16年分专业招生计划'!B56</f>
        <v>560610</v>
      </c>
      <c r="C57" s="27" t="str">
        <f>'[1]16年分专业招生计划'!C56</f>
        <v>无人机应用技术(武警)</v>
      </c>
      <c r="D57" s="15">
        <f>'[1]16年分专业招生计划'!D56</f>
        <v>60</v>
      </c>
      <c r="E57" s="15">
        <f t="shared" si="16"/>
        <v>30</v>
      </c>
      <c r="F57" s="25">
        <f t="shared" si="17"/>
        <v>30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>
        <v>10</v>
      </c>
      <c r="R57" s="28"/>
      <c r="S57" s="28"/>
      <c r="T57" s="28">
        <v>20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</row>
    <row r="58" ht="17.25" customHeight="1" spans="1:30">
      <c r="A58" s="22"/>
      <c r="B58" s="26">
        <f>'[1]16年分专业招生计划'!B57</f>
        <v>0</v>
      </c>
      <c r="C58" s="27" t="str">
        <f>'[1]16年分专业招生计划'!C57</f>
        <v>小计</v>
      </c>
      <c r="D58" s="15">
        <f>'[1]16年分专业招生计划'!D57</f>
        <v>930</v>
      </c>
      <c r="E58" s="25">
        <f t="shared" ref="E58:AD58" si="18">SUM(E46:E57)</f>
        <v>460</v>
      </c>
      <c r="F58" s="25">
        <f t="shared" si="18"/>
        <v>470</v>
      </c>
      <c r="G58" s="25">
        <f t="shared" si="18"/>
        <v>0</v>
      </c>
      <c r="H58" s="25">
        <f t="shared" si="18"/>
        <v>0</v>
      </c>
      <c r="I58" s="25">
        <f t="shared" si="18"/>
        <v>0</v>
      </c>
      <c r="J58" s="25">
        <f t="shared" si="18"/>
        <v>0</v>
      </c>
      <c r="K58" s="25">
        <f t="shared" si="18"/>
        <v>0</v>
      </c>
      <c r="L58" s="25">
        <f t="shared" si="18"/>
        <v>0</v>
      </c>
      <c r="M58" s="25">
        <f t="shared" si="18"/>
        <v>0</v>
      </c>
      <c r="N58" s="25">
        <f t="shared" si="18"/>
        <v>0</v>
      </c>
      <c r="O58" s="25">
        <f t="shared" si="18"/>
        <v>0</v>
      </c>
      <c r="P58" s="25">
        <f t="shared" si="18"/>
        <v>0</v>
      </c>
      <c r="Q58" s="25">
        <f t="shared" si="18"/>
        <v>35</v>
      </c>
      <c r="R58" s="25">
        <f t="shared" si="18"/>
        <v>70</v>
      </c>
      <c r="S58" s="25">
        <f t="shared" si="18"/>
        <v>120</v>
      </c>
      <c r="T58" s="25">
        <f t="shared" si="18"/>
        <v>70</v>
      </c>
      <c r="U58" s="25">
        <f t="shared" si="18"/>
        <v>0</v>
      </c>
      <c r="V58" s="25">
        <f t="shared" si="18"/>
        <v>0</v>
      </c>
      <c r="W58" s="25">
        <f t="shared" si="18"/>
        <v>0</v>
      </c>
      <c r="X58" s="25">
        <f t="shared" si="18"/>
        <v>40</v>
      </c>
      <c r="Y58" s="25">
        <f t="shared" si="18"/>
        <v>0</v>
      </c>
      <c r="Z58" s="25">
        <f t="shared" si="18"/>
        <v>0</v>
      </c>
      <c r="AA58" s="25">
        <f t="shared" si="18"/>
        <v>60</v>
      </c>
      <c r="AB58" s="25">
        <f t="shared" si="18"/>
        <v>65</v>
      </c>
      <c r="AC58" s="25">
        <f t="shared" si="18"/>
        <v>0</v>
      </c>
      <c r="AD58" s="25">
        <f t="shared" si="18"/>
        <v>0</v>
      </c>
    </row>
  </sheetData>
  <mergeCells count="11">
    <mergeCell ref="A1:AD1"/>
    <mergeCell ref="A2:A4"/>
    <mergeCell ref="A5:A15"/>
    <mergeCell ref="A16:A27"/>
    <mergeCell ref="A28:A33"/>
    <mergeCell ref="A34:A39"/>
    <mergeCell ref="A40:A45"/>
    <mergeCell ref="A46:A58"/>
    <mergeCell ref="B2:B4"/>
    <mergeCell ref="C2:C4"/>
    <mergeCell ref="D2:D3"/>
  </mergeCells>
  <pageMargins left="0.393055555555556" right="0.393055555555556" top="0.196527777777778" bottom="0" header="0.511805555555556" footer="0.511805555555556"/>
  <pageSetup paperSize="8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16年分省、分专业招生计划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2016-05-24T04:19:20Z</dcterms:created>
  <dcterms:modified xsi:type="dcterms:W3CDTF">2016-05-24T04:20:56Z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